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01" activeTab="0"/>
  </bookViews>
  <sheets>
    <sheet name="秋粮" sheetId="1" r:id="rId1"/>
    <sheet name="秋粮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 fullPrecision="0"/>
</workbook>
</file>

<file path=xl/sharedStrings.xml><?xml version="1.0" encoding="utf-8"?>
<sst xmlns="http://schemas.openxmlformats.org/spreadsheetml/2006/main" count="359" uniqueCount="162">
  <si>
    <t>粮油全品种收购进度汇总表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</si>
  <si>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</si>
  <si>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</si>
  <si>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</si>
  <si>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</si>
  <si>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</si>
  <si>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</si>
  <si>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</si>
  <si>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</si>
  <si>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</si>
  <si>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稻谷进度</t>
  </si>
  <si>
    <t>地 区</t>
  </si>
  <si>
    <t>中晚籼稻</t>
  </si>
  <si>
    <t>粳稻</t>
  </si>
  <si>
    <t>全社会</t>
  </si>
  <si>
    <t>国有</t>
  </si>
  <si>
    <t>最低价</t>
  </si>
  <si>
    <t>全  省</t>
  </si>
  <si>
    <t>合  肥</t>
  </si>
  <si>
    <t>淮  北</t>
  </si>
  <si>
    <t>亳  州</t>
  </si>
  <si>
    <t>宿  州</t>
  </si>
  <si>
    <t>蚌  埠</t>
  </si>
  <si>
    <t>阜  阳</t>
  </si>
  <si>
    <t>淮  南</t>
  </si>
  <si>
    <t>滁  州</t>
  </si>
  <si>
    <t>六  安</t>
  </si>
  <si>
    <t>马鞍山</t>
  </si>
  <si>
    <t>芜  湖</t>
  </si>
  <si>
    <t>宣  城</t>
  </si>
  <si>
    <t>铜  陵</t>
  </si>
  <si>
    <t>池  州</t>
  </si>
  <si>
    <t>安  庆</t>
  </si>
  <si>
    <t>黄  山</t>
  </si>
  <si>
    <t>粮科所</t>
  </si>
  <si>
    <t>现代物流库</t>
  </si>
  <si>
    <t>省粮食集团</t>
  </si>
  <si>
    <t>中粮贸</t>
  </si>
  <si>
    <t>中储粮直属库</t>
  </si>
  <si>
    <t xml:space="preserve"> 地区 </t>
  </si>
  <si>
    <r>
      <t>累计</t>
    </r>
    <r>
      <rPr>
        <sz val="12"/>
        <rFont val="Times New Roman"/>
        <family val="1"/>
      </rPr>
      <t xml:space="preserve"> </t>
    </r>
  </si>
  <si>
    <t>地区</t>
  </si>
  <si>
    <t xml:space="preserve">          </t>
  </si>
  <si>
    <r>
      <t>收购</t>
    </r>
    <r>
      <rPr>
        <sz val="12"/>
        <rFont val="Times New Roman"/>
        <family val="1"/>
      </rPr>
      <t xml:space="preserve"> </t>
    </r>
  </si>
  <si>
    <t>国企收购</t>
  </si>
  <si>
    <t>差值</t>
  </si>
  <si>
    <r>
      <t>全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省</t>
    </r>
  </si>
  <si>
    <t>五河县</t>
  </si>
  <si>
    <t>全    省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</si>
  <si>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肥</t>
    </r>
  </si>
  <si>
    <t>固镇县</t>
  </si>
  <si>
    <t>合    肥</t>
  </si>
  <si>
    <r>
      <t>市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区</t>
    </r>
  </si>
  <si>
    <t>阜阳市</t>
  </si>
  <si>
    <t>市    区</t>
  </si>
  <si>
    <t>肥东县</t>
  </si>
  <si>
    <t>颍上县</t>
  </si>
  <si>
    <t>肥西县</t>
  </si>
  <si>
    <t>阜南县</t>
  </si>
  <si>
    <t>长丰县</t>
  </si>
  <si>
    <t>临泉县</t>
  </si>
  <si>
    <t>巢湖市</t>
  </si>
  <si>
    <t>太和县</t>
  </si>
  <si>
    <t>庐江县</t>
  </si>
  <si>
    <t>界首市</t>
  </si>
  <si>
    <r>
      <t>淮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北</t>
    </r>
  </si>
  <si>
    <t>颍州区</t>
  </si>
  <si>
    <t>淮    北</t>
  </si>
  <si>
    <t>市  区</t>
  </si>
  <si>
    <t>颍泉区</t>
  </si>
  <si>
    <t>濉溪县</t>
  </si>
  <si>
    <t>颍东区</t>
  </si>
  <si>
    <r>
      <t>亳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州</t>
    </r>
  </si>
  <si>
    <t>市  直</t>
  </si>
  <si>
    <t>亳    州</t>
  </si>
  <si>
    <t>涡阳县</t>
  </si>
  <si>
    <t>淮南市</t>
  </si>
  <si>
    <t>蒙城县</t>
  </si>
  <si>
    <t>利辛县</t>
  </si>
  <si>
    <t>凤台县</t>
  </si>
  <si>
    <t>谯城区</t>
  </si>
  <si>
    <t>毛集区</t>
  </si>
  <si>
    <r>
      <t>市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直</t>
    </r>
  </si>
  <si>
    <t>寿  县</t>
  </si>
  <si>
    <t>市    直</t>
  </si>
  <si>
    <r>
      <t>宿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州</t>
    </r>
  </si>
  <si>
    <t>滁州市</t>
  </si>
  <si>
    <t>宿    州</t>
  </si>
  <si>
    <t>灵璧县</t>
  </si>
  <si>
    <r>
      <t>泗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</si>
  <si>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天长市</t>
  </si>
  <si>
    <t>泗    县</t>
  </si>
  <si>
    <t>埇桥区</t>
  </si>
  <si>
    <t>来安县</t>
  </si>
  <si>
    <r>
      <t>萧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</si>
  <si>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琅琊区</t>
  </si>
  <si>
    <t>萧    县</t>
  </si>
  <si>
    <t>砀山县</t>
  </si>
  <si>
    <t>南谯区</t>
  </si>
  <si>
    <t>全椒县</t>
  </si>
  <si>
    <t>蚌埠市</t>
  </si>
  <si>
    <t>定远县</t>
  </si>
  <si>
    <t>凤阳县</t>
  </si>
  <si>
    <t>怀远县</t>
  </si>
  <si>
    <t>明光市</t>
  </si>
  <si>
    <t>六安市</t>
  </si>
  <si>
    <r>
      <t>铜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陵</t>
    </r>
  </si>
  <si>
    <t>铜    陵</t>
  </si>
  <si>
    <t>霍邱县</t>
  </si>
  <si>
    <t>舒城县</t>
  </si>
  <si>
    <t>枞阳县</t>
  </si>
  <si>
    <t>霍山县</t>
  </si>
  <si>
    <t>义安区</t>
  </si>
  <si>
    <t>金寨县</t>
  </si>
  <si>
    <t>池州市</t>
  </si>
  <si>
    <t>金安区</t>
  </si>
  <si>
    <t>贵池区</t>
  </si>
  <si>
    <t>裕安区</t>
  </si>
  <si>
    <t>东至县</t>
  </si>
  <si>
    <t>叶集区</t>
  </si>
  <si>
    <t>石台县</t>
  </si>
  <si>
    <t>青阳县</t>
  </si>
  <si>
    <t>含山县</t>
  </si>
  <si>
    <r>
      <t>安</t>
    </r>
    <r>
      <rPr>
        <sz val="11"/>
        <rFont val="Times New Roman"/>
        <family val="1"/>
      </rPr>
      <t xml:space="preserve">      </t>
    </r>
    <r>
      <rPr>
        <sz val="11"/>
        <rFont val="黑体"/>
        <family val="3"/>
      </rPr>
      <t>庆</t>
    </r>
  </si>
  <si>
    <t>安   庆</t>
  </si>
  <si>
    <t>和  县</t>
  </si>
  <si>
    <t>怀宁县</t>
  </si>
  <si>
    <t>当涂县</t>
  </si>
  <si>
    <t>桐城市</t>
  </si>
  <si>
    <t>潜山县</t>
  </si>
  <si>
    <r>
      <t>芜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湖</t>
    </r>
  </si>
  <si>
    <t>太湖县</t>
  </si>
  <si>
    <t>芜    湖</t>
  </si>
  <si>
    <t>宿松县</t>
  </si>
  <si>
    <t>芜湖县</t>
  </si>
  <si>
    <t>望江县</t>
  </si>
  <si>
    <t>繁昌县</t>
  </si>
  <si>
    <t>岳西县</t>
  </si>
  <si>
    <t>南陵县</t>
  </si>
  <si>
    <t>无为县</t>
  </si>
  <si>
    <t>黄山市</t>
  </si>
  <si>
    <r>
      <t>宣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城</t>
    </r>
  </si>
  <si>
    <t>屯溪区</t>
  </si>
  <si>
    <t>宣    城</t>
  </si>
  <si>
    <t>黄山区</t>
  </si>
  <si>
    <t>宣州区</t>
  </si>
  <si>
    <t>徽州区</t>
  </si>
  <si>
    <t>郎溪县</t>
  </si>
  <si>
    <r>
      <t>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</si>
  <si>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歙    县</t>
  </si>
  <si>
    <t>广德县</t>
  </si>
  <si>
    <t>休宁县</t>
  </si>
  <si>
    <t>宁国市</t>
  </si>
  <si>
    <r>
      <t>黟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</si>
  <si>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黟    县</t>
  </si>
  <si>
    <r>
      <t>泾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</si>
  <si>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祁门县</t>
  </si>
  <si>
    <t>泾    县</t>
  </si>
  <si>
    <t>绩溪县</t>
  </si>
  <si>
    <t>旌德县</t>
  </si>
  <si>
    <t>省物流库</t>
  </si>
  <si>
    <t>中储粮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</si>
</sst>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.00_);_(* \(#,##0.00\);_(* &quot;-&quot;??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0_);[Red]\(0\)"/>
    <numFmt numFmtId="181" formatCode="0_ "/>
  </numFmts>
  <fonts count="37">
    <font>
      <sz val="12"/>
      <name val="Times New Roman"/>
      <family val="1"/>
    </font>
    <font>
      <sz val="12"/>
      <name val="宋体"/>
      <family val="0"/>
    </font>
    <font>
      <b/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12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22"/>
      <name val="Times New Roman"/>
      <family val="1"/>
    </font>
    <font>
      <sz val="14"/>
      <name val="Times New Roman"/>
      <family val="1"/>
    </font>
    <font>
      <sz val="18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0" fillId="0" borderId="4" applyNumberFormat="0" applyFill="0" applyAlignment="0" applyProtection="0"/>
    <xf numFmtId="0" fontId="26" fillId="7" borderId="0" applyNumberFormat="0" applyBorder="0" applyAlignment="0" applyProtection="0"/>
    <xf numFmtId="0" fontId="23" fillId="0" borderId="5" applyNumberFormat="0" applyFill="0" applyAlignment="0" applyProtection="0"/>
    <xf numFmtId="0" fontId="26" fillId="8" borderId="0" applyNumberFormat="0" applyBorder="0" applyAlignment="0" applyProtection="0"/>
    <xf numFmtId="0" fontId="28" fillId="9" borderId="6" applyNumberFormat="0" applyAlignment="0" applyProtection="0"/>
    <xf numFmtId="0" fontId="35" fillId="9" borderId="1" applyNumberFormat="0" applyAlignment="0" applyProtection="0"/>
    <xf numFmtId="0" fontId="27" fillId="0" borderId="0">
      <alignment/>
      <protection/>
    </xf>
    <xf numFmtId="0" fontId="19" fillId="10" borderId="7" applyNumberFormat="0" applyAlignment="0" applyProtection="0"/>
    <xf numFmtId="0" fontId="9" fillId="2" borderId="0" applyNumberFormat="0" applyBorder="0" applyAlignment="0" applyProtection="0"/>
    <xf numFmtId="0" fontId="26" fillId="6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36" fillId="7" borderId="0" applyNumberFormat="0" applyBorder="0" applyAlignment="0" applyProtection="0"/>
    <xf numFmtId="0" fontId="33" fillId="3" borderId="0" applyNumberFormat="0" applyBorder="0" applyAlignment="0" applyProtection="0"/>
    <xf numFmtId="0" fontId="9" fillId="7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26" fillId="1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>
      <alignment/>
      <protection/>
    </xf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26" fillId="1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63" applyBorder="1" applyAlignment="1">
      <alignment vertical="center"/>
      <protection/>
    </xf>
    <xf numFmtId="180" fontId="1" fillId="0" borderId="11" xfId="63" applyNumberFormat="1" applyFont="1" applyBorder="1" applyAlignment="1">
      <alignment horizontal="centerContinuous" vertical="center"/>
      <protection/>
    </xf>
    <xf numFmtId="180" fontId="1" fillId="0" borderId="11" xfId="63" applyNumberFormat="1" applyBorder="1" applyAlignment="1">
      <alignment horizontal="centerContinuous" vertical="center"/>
      <protection/>
    </xf>
    <xf numFmtId="180" fontId="1" fillId="0" borderId="12" xfId="63" applyNumberForma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1" fillId="0" borderId="13" xfId="0" applyNumberFormat="1" applyFont="1" applyBorder="1" applyAlignment="1" applyProtection="1">
      <alignment horizontal="center" vertical="center"/>
      <protection locked="0"/>
    </xf>
    <xf numFmtId="180" fontId="1" fillId="0" borderId="14" xfId="0" applyNumberFormat="1" applyFont="1" applyBorder="1" applyAlignment="1" applyProtection="1">
      <alignment horizontal="left" vertical="center"/>
      <protection locked="0"/>
    </xf>
    <xf numFmtId="180" fontId="1" fillId="0" borderId="15" xfId="0" applyNumberFormat="1" applyFont="1" applyBorder="1" applyAlignment="1" applyProtection="1">
      <alignment horizontal="left" vertical="center"/>
      <protection locked="0"/>
    </xf>
    <xf numFmtId="180" fontId="1" fillId="0" borderId="16" xfId="0" applyNumberFormat="1" applyFont="1" applyBorder="1" applyAlignment="1" applyProtection="1">
      <alignment horizontal="center" vertical="center"/>
      <protection locked="0"/>
    </xf>
    <xf numFmtId="180" fontId="1" fillId="0" borderId="17" xfId="0" applyNumberFormat="1" applyFont="1" applyBorder="1" applyAlignment="1" applyProtection="1">
      <alignment horizontal="left" vertical="center"/>
      <protection locked="0"/>
    </xf>
    <xf numFmtId="180" fontId="3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80" fontId="1" fillId="0" borderId="21" xfId="0" applyNumberFormat="1" applyFont="1" applyBorder="1" applyAlignment="1" applyProtection="1">
      <alignment horizontal="center" vertical="center"/>
      <protection locked="0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180" fontId="1" fillId="0" borderId="23" xfId="0" applyNumberFormat="1" applyFont="1" applyBorder="1" applyAlignment="1" applyProtection="1">
      <alignment horizontal="center" vertical="center"/>
      <protection locked="0"/>
    </xf>
    <xf numFmtId="180" fontId="4" fillId="0" borderId="24" xfId="0" applyNumberFormat="1" applyFont="1" applyBorder="1" applyAlignment="1" applyProtection="1">
      <alignment horizontal="center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80" fontId="6" fillId="0" borderId="27" xfId="0" applyNumberFormat="1" applyFont="1" applyBorder="1" applyAlignment="1" applyProtection="1">
      <alignment horizontal="right" vertical="center"/>
      <protection locked="0"/>
    </xf>
    <xf numFmtId="180" fontId="6" fillId="0" borderId="28" xfId="0" applyNumberFormat="1" applyFont="1" applyBorder="1" applyAlignment="1" applyProtection="1">
      <alignment horizontal="right" vertical="center"/>
      <protection locked="0"/>
    </xf>
    <xf numFmtId="180" fontId="6" fillId="0" borderId="29" xfId="0" applyNumberFormat="1" applyFont="1" applyBorder="1" applyAlignment="1" applyProtection="1">
      <alignment horizontal="right" vertical="center"/>
      <protection locked="0"/>
    </xf>
    <xf numFmtId="180" fontId="6" fillId="0" borderId="30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180" fontId="6" fillId="0" borderId="32" xfId="0" applyNumberFormat="1" applyFont="1" applyBorder="1" applyAlignment="1" applyProtection="1">
      <alignment horizontal="right" vertical="center"/>
      <protection locked="0"/>
    </xf>
    <xf numFmtId="180" fontId="7" fillId="0" borderId="23" xfId="0" applyNumberFormat="1" applyFont="1" applyBorder="1" applyAlignment="1" applyProtection="1">
      <alignment horizontal="right" vertical="center"/>
      <protection/>
    </xf>
    <xf numFmtId="180" fontId="7" fillId="0" borderId="21" xfId="0" applyNumberFormat="1" applyFont="1" applyBorder="1" applyAlignment="1" applyProtection="1">
      <alignment horizontal="right" vertical="center"/>
      <protection/>
    </xf>
    <xf numFmtId="180" fontId="7" fillId="0" borderId="30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0" fontId="6" fillId="0" borderId="34" xfId="0" applyNumberFormat="1" applyFont="1" applyBorder="1" applyAlignment="1" applyProtection="1">
      <alignment horizontal="right" vertical="center"/>
      <protection locked="0"/>
    </xf>
    <xf numFmtId="180" fontId="6" fillId="0" borderId="35" xfId="0" applyNumberFormat="1" applyFont="1" applyBorder="1" applyAlignment="1" applyProtection="1">
      <alignment horizontal="right" vertical="center"/>
      <protection locked="0"/>
    </xf>
    <xf numFmtId="180" fontId="6" fillId="0" borderId="36" xfId="0" applyNumberFormat="1" applyFont="1" applyBorder="1" applyAlignment="1" applyProtection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right" vertical="center"/>
      <protection/>
    </xf>
    <xf numFmtId="180" fontId="6" fillId="0" borderId="38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80" fontId="6" fillId="0" borderId="40" xfId="0" applyNumberFormat="1" applyFont="1" applyBorder="1" applyAlignment="1" applyProtection="1">
      <alignment horizontal="right" vertical="center"/>
      <protection/>
    </xf>
    <xf numFmtId="180" fontId="6" fillId="0" borderId="34" xfId="0" applyNumberFormat="1" applyFont="1" applyBorder="1" applyAlignment="1" applyProtection="1">
      <alignment horizontal="right" vertical="center"/>
      <protection/>
    </xf>
    <xf numFmtId="180" fontId="6" fillId="0" borderId="41" xfId="0" applyNumberFormat="1" applyFont="1" applyBorder="1" applyAlignment="1" applyProtection="1">
      <alignment horizontal="right" vertical="center"/>
      <protection/>
    </xf>
    <xf numFmtId="180" fontId="6" fillId="0" borderId="42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right" vertical="center"/>
      <protection locked="0"/>
    </xf>
    <xf numFmtId="180" fontId="6" fillId="0" borderId="44" xfId="0" applyNumberFormat="1" applyFont="1" applyBorder="1" applyAlignment="1" applyProtection="1">
      <alignment horizontal="right" vertical="center"/>
      <protection locked="0"/>
    </xf>
    <xf numFmtId="180" fontId="6" fillId="0" borderId="45" xfId="0" applyNumberFormat="1" applyFont="1" applyBorder="1" applyAlignment="1" applyProtection="1">
      <alignment horizontal="right" vertical="center"/>
      <protection locked="0"/>
    </xf>
    <xf numFmtId="180" fontId="6" fillId="0" borderId="46" xfId="0" applyNumberFormat="1" applyFont="1" applyBorder="1" applyAlignment="1" applyProtection="1">
      <alignment horizontal="right" vertical="center"/>
      <protection locked="0"/>
    </xf>
    <xf numFmtId="180" fontId="6" fillId="0" borderId="47" xfId="0" applyNumberFormat="1" applyFont="1" applyBorder="1" applyAlignment="1" applyProtection="1">
      <alignment horizontal="right" vertical="center"/>
      <protection locked="0"/>
    </xf>
    <xf numFmtId="180" fontId="6" fillId="0" borderId="23" xfId="0" applyNumberFormat="1" applyFont="1" applyBorder="1" applyAlignment="1" applyProtection="1">
      <alignment horizontal="right" vertical="center"/>
      <protection/>
    </xf>
    <xf numFmtId="180" fontId="6" fillId="0" borderId="21" xfId="0" applyNumberFormat="1" applyFont="1" applyBorder="1" applyAlignment="1" applyProtection="1">
      <alignment horizontal="right" vertical="center"/>
      <protection/>
    </xf>
    <xf numFmtId="180" fontId="6" fillId="0" borderId="30" xfId="0" applyNumberFormat="1" applyFont="1" applyBorder="1" applyAlignment="1" applyProtection="1">
      <alignment horizontal="right" vertical="center"/>
      <protection/>
    </xf>
    <xf numFmtId="180" fontId="6" fillId="0" borderId="48" xfId="0" applyNumberFormat="1" applyFont="1" applyBorder="1" applyAlignment="1" applyProtection="1">
      <alignment horizontal="right" vertical="center"/>
      <protection/>
    </xf>
    <xf numFmtId="180" fontId="6" fillId="0" borderId="49" xfId="0" applyNumberFormat="1" applyFont="1" applyBorder="1" applyAlignment="1" applyProtection="1">
      <alignment horizontal="right" vertical="center"/>
      <protection/>
    </xf>
    <xf numFmtId="180" fontId="6" fillId="0" borderId="50" xfId="0" applyNumberFormat="1" applyFont="1" applyBorder="1" applyAlignment="1" applyProtection="1">
      <alignment horizontal="right" vertical="center"/>
      <protection/>
    </xf>
    <xf numFmtId="180" fontId="6" fillId="0" borderId="51" xfId="0" applyNumberFormat="1" applyFont="1" applyBorder="1" applyAlignment="1" applyProtection="1">
      <alignment horizontal="right" vertical="center"/>
      <protection/>
    </xf>
    <xf numFmtId="180" fontId="6" fillId="0" borderId="52" xfId="0" applyNumberFormat="1" applyFont="1" applyBorder="1" applyAlignment="1" applyProtection="1">
      <alignment horizontal="right" vertical="center"/>
      <protection/>
    </xf>
    <xf numFmtId="180" fontId="6" fillId="0" borderId="47" xfId="0" applyNumberFormat="1" applyFont="1" applyBorder="1" applyAlignment="1" applyProtection="1">
      <alignment horizontal="right" vertical="center"/>
      <protection/>
    </xf>
    <xf numFmtId="180" fontId="6" fillId="0" borderId="32" xfId="0" applyNumberFormat="1" applyFont="1" applyBorder="1" applyAlignment="1" applyProtection="1">
      <alignment horizontal="right" vertical="center"/>
      <protection/>
    </xf>
    <xf numFmtId="180" fontId="6" fillId="0" borderId="28" xfId="0" applyNumberFormat="1" applyFont="1" applyBorder="1" applyAlignment="1" applyProtection="1">
      <alignment horizontal="right" vertical="center"/>
      <protection/>
    </xf>
    <xf numFmtId="180" fontId="6" fillId="0" borderId="53" xfId="0" applyNumberFormat="1" applyFont="1" applyBorder="1" applyAlignment="1" applyProtection="1">
      <alignment horizontal="right" vertical="center"/>
      <protection/>
    </xf>
    <xf numFmtId="180" fontId="6" fillId="0" borderId="54" xfId="0" applyNumberFormat="1" applyFont="1" applyBorder="1" applyAlignment="1" applyProtection="1">
      <alignment horizontal="right" vertical="center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0" fontId="5" fillId="0" borderId="55" xfId="0" applyNumberFormat="1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right" vertical="center"/>
      <protection/>
    </xf>
    <xf numFmtId="180" fontId="6" fillId="0" borderId="44" xfId="0" applyNumberFormat="1" applyFont="1" applyBorder="1" applyAlignment="1" applyProtection="1">
      <alignment horizontal="right" vertical="center"/>
      <protection/>
    </xf>
    <xf numFmtId="180" fontId="6" fillId="0" borderId="45" xfId="0" applyNumberFormat="1" applyFont="1" applyBorder="1" applyAlignment="1" applyProtection="1">
      <alignment horizontal="right" vertical="center"/>
      <protection/>
    </xf>
    <xf numFmtId="180" fontId="6" fillId="0" borderId="56" xfId="0" applyNumberFormat="1" applyFont="1" applyBorder="1" applyAlignment="1" applyProtection="1">
      <alignment horizontal="center" vertical="center"/>
      <protection/>
    </xf>
    <xf numFmtId="180" fontId="6" fillId="0" borderId="46" xfId="0" applyNumberFormat="1" applyFont="1" applyBorder="1" applyAlignment="1" applyProtection="1">
      <alignment horizontal="right" vertical="center"/>
      <protection/>
    </xf>
    <xf numFmtId="180" fontId="6" fillId="0" borderId="35" xfId="0" applyNumberFormat="1" applyFont="1" applyBorder="1" applyAlignment="1" applyProtection="1">
      <alignment horizontal="right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 locked="0"/>
    </xf>
    <xf numFmtId="180" fontId="6" fillId="0" borderId="57" xfId="0" applyNumberFormat="1" applyFont="1" applyBorder="1" applyAlignment="1" applyProtection="1">
      <alignment horizontal="center" vertical="center"/>
      <protection/>
    </xf>
    <xf numFmtId="180" fontId="6" fillId="0" borderId="56" xfId="0" applyNumberFormat="1" applyFont="1" applyBorder="1" applyAlignment="1">
      <alignment horizontal="center" vertical="center"/>
    </xf>
    <xf numFmtId="180" fontId="6" fillId="0" borderId="58" xfId="0" applyNumberFormat="1" applyFont="1" applyBorder="1" applyAlignment="1" applyProtection="1">
      <alignment horizontal="right" vertical="center"/>
      <protection locked="0"/>
    </xf>
    <xf numFmtId="180" fontId="6" fillId="0" borderId="54" xfId="0" applyNumberFormat="1" applyFont="1" applyBorder="1" applyAlignment="1" applyProtection="1">
      <alignment horizontal="right" vertical="center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180" fontId="6" fillId="0" borderId="48" xfId="0" applyNumberFormat="1" applyFont="1" applyBorder="1" applyAlignment="1" applyProtection="1">
      <alignment horizontal="right" vertical="center"/>
      <protection locked="0"/>
    </xf>
    <xf numFmtId="180" fontId="6" fillId="0" borderId="37" xfId="0" applyNumberFormat="1" applyFont="1" applyBorder="1" applyAlignment="1" applyProtection="1">
      <alignment horizontal="right" vertical="center"/>
      <protection locked="0"/>
    </xf>
    <xf numFmtId="180" fontId="6" fillId="0" borderId="49" xfId="0" applyNumberFormat="1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center" vertical="center"/>
      <protection/>
    </xf>
    <xf numFmtId="180" fontId="6" fillId="0" borderId="20" xfId="0" applyNumberFormat="1" applyFont="1" applyBorder="1" applyAlignment="1" applyProtection="1">
      <alignment horizontal="right" vertical="center"/>
      <protection/>
    </xf>
    <xf numFmtId="180" fontId="6" fillId="0" borderId="21" xfId="0" applyNumberFormat="1" applyFont="1" applyBorder="1" applyAlignment="1" applyProtection="1">
      <alignment horizontal="right" vertical="center"/>
      <protection locked="0"/>
    </xf>
    <xf numFmtId="180" fontId="6" fillId="0" borderId="60" xfId="0" applyNumberFormat="1" applyFont="1" applyBorder="1" applyAlignment="1" applyProtection="1">
      <alignment horizontal="right" vertical="center"/>
      <protection locked="0"/>
    </xf>
    <xf numFmtId="180" fontId="6" fillId="0" borderId="61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 horizontal="center" vertical="center"/>
      <protection locked="0"/>
    </xf>
    <xf numFmtId="180" fontId="0" fillId="0" borderId="0" xfId="0" applyNumberFormat="1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0" fontId="1" fillId="0" borderId="62" xfId="63" applyNumberFormat="1" applyFont="1" applyBorder="1" applyAlignment="1">
      <alignment horizontal="centerContinuous" vertical="center"/>
      <protection/>
    </xf>
    <xf numFmtId="180" fontId="1" fillId="0" borderId="12" xfId="63" applyNumberFormat="1" applyFont="1" applyBorder="1" applyAlignment="1">
      <alignment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180" fontId="3" fillId="0" borderId="64" xfId="0" applyNumberFormat="1" applyFont="1" applyBorder="1" applyAlignment="1" applyProtection="1">
      <alignment horizontal="center" vertical="center"/>
      <protection/>
    </xf>
    <xf numFmtId="180" fontId="0" fillId="0" borderId="65" xfId="0" applyNumberFormat="1" applyFont="1" applyBorder="1" applyAlignment="1" applyProtection="1">
      <alignment horizontal="center" vertical="center"/>
      <protection/>
    </xf>
    <xf numFmtId="180" fontId="6" fillId="0" borderId="66" xfId="0" applyNumberFormat="1" applyFont="1" applyBorder="1" applyAlignment="1" applyProtection="1">
      <alignment horizontal="right" vertical="center"/>
      <protection locked="0"/>
    </xf>
    <xf numFmtId="180" fontId="6" fillId="0" borderId="67" xfId="0" applyNumberFormat="1" applyFont="1" applyBorder="1" applyAlignment="1" applyProtection="1">
      <alignment horizontal="right" vertical="center"/>
      <protection locked="0"/>
    </xf>
    <xf numFmtId="180" fontId="6" fillId="0" borderId="68" xfId="0" applyNumberFormat="1" applyFont="1" applyBorder="1" applyAlignment="1" applyProtection="1">
      <alignment horizontal="right" vertical="center"/>
      <protection locked="0"/>
    </xf>
    <xf numFmtId="180" fontId="6" fillId="0" borderId="69" xfId="0" applyNumberFormat="1" applyFont="1" applyBorder="1" applyAlignment="1" applyProtection="1">
      <alignment horizontal="right" vertical="center"/>
      <protection/>
    </xf>
    <xf numFmtId="180" fontId="6" fillId="0" borderId="67" xfId="0" applyNumberFormat="1" applyFont="1" applyBorder="1" applyAlignment="1" applyProtection="1">
      <alignment horizontal="right" vertical="center"/>
      <protection/>
    </xf>
    <xf numFmtId="180" fontId="6" fillId="0" borderId="70" xfId="0" applyNumberFormat="1" applyFont="1" applyBorder="1" applyAlignment="1" applyProtection="1">
      <alignment horizontal="right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 applyProtection="1">
      <alignment horizontal="right" vertical="center"/>
      <protection locked="0"/>
    </xf>
    <xf numFmtId="180" fontId="6" fillId="0" borderId="51" xfId="0" applyNumberFormat="1" applyFont="1" applyBorder="1" applyAlignment="1" applyProtection="1">
      <alignment horizontal="right" vertical="center"/>
      <protection locked="0"/>
    </xf>
    <xf numFmtId="180" fontId="6" fillId="0" borderId="72" xfId="0" applyNumberFormat="1" applyFont="1" applyBorder="1" applyAlignment="1" applyProtection="1">
      <alignment horizontal="right" vertical="center"/>
      <protection locked="0"/>
    </xf>
    <xf numFmtId="180" fontId="6" fillId="0" borderId="73" xfId="0" applyNumberFormat="1" applyFont="1" applyBorder="1" applyAlignment="1" applyProtection="1">
      <alignment horizontal="right" vertical="center"/>
      <protection/>
    </xf>
    <xf numFmtId="180" fontId="6" fillId="0" borderId="74" xfId="0" applyNumberFormat="1" applyFont="1" applyBorder="1" applyAlignment="1">
      <alignment horizontal="center" vertical="center"/>
    </xf>
    <xf numFmtId="180" fontId="6" fillId="0" borderId="75" xfId="0" applyNumberFormat="1" applyFont="1" applyBorder="1" applyAlignment="1" applyProtection="1">
      <alignment horizontal="right" vertical="center"/>
      <protection/>
    </xf>
    <xf numFmtId="180" fontId="5" fillId="0" borderId="27" xfId="0" applyNumberFormat="1" applyFont="1" applyBorder="1" applyAlignment="1" applyProtection="1">
      <alignment horizontal="center" vertical="center"/>
      <protection/>
    </xf>
    <xf numFmtId="180" fontId="6" fillId="0" borderId="31" xfId="0" applyNumberFormat="1" applyFont="1" applyBorder="1" applyAlignment="1">
      <alignment horizontal="center" vertical="center"/>
    </xf>
    <xf numFmtId="180" fontId="6" fillId="0" borderId="76" xfId="0" applyNumberFormat="1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80" fontId="6" fillId="0" borderId="58" xfId="0" applyNumberFormat="1" applyFont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80" fontId="6" fillId="0" borderId="77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/>
    </xf>
    <xf numFmtId="180" fontId="6" fillId="0" borderId="78" xfId="0" applyNumberFormat="1" applyFont="1" applyBorder="1" applyAlignment="1" applyProtection="1">
      <alignment horizontal="right" vertical="center"/>
      <protection/>
    </xf>
    <xf numFmtId="180" fontId="6" fillId="0" borderId="79" xfId="0" applyNumberFormat="1" applyFont="1" applyBorder="1" applyAlignment="1" applyProtection="1">
      <alignment horizontal="right" vertical="center"/>
      <protection/>
    </xf>
    <xf numFmtId="0" fontId="6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74" xfId="0" applyNumberFormat="1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57" xfId="63" applyFont="1" applyBorder="1" applyAlignment="1">
      <alignment horizontal="right" vertical="center"/>
      <protection/>
    </xf>
    <xf numFmtId="0" fontId="6" fillId="0" borderId="34" xfId="63" applyFont="1" applyBorder="1" applyAlignment="1">
      <alignment horizontal="right" vertical="center"/>
      <protection/>
    </xf>
    <xf numFmtId="0" fontId="6" fillId="0" borderId="40" xfId="63" applyFont="1" applyBorder="1" applyAlignment="1">
      <alignment horizontal="right" vertical="center"/>
      <protection/>
    </xf>
    <xf numFmtId="0" fontId="6" fillId="0" borderId="75" xfId="63" applyFont="1" applyBorder="1" applyAlignment="1">
      <alignment horizontal="right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180" fontId="1" fillId="0" borderId="43" xfId="0" applyNumberFormat="1" applyFont="1" applyBorder="1" applyAlignment="1" applyProtection="1">
      <alignment horizontal="right" vertical="center"/>
      <protection/>
    </xf>
    <xf numFmtId="180" fontId="1" fillId="0" borderId="44" xfId="0" applyNumberFormat="1" applyFont="1" applyBorder="1" applyAlignment="1" applyProtection="1">
      <alignment horizontal="right" vertical="center"/>
      <protection/>
    </xf>
    <xf numFmtId="180" fontId="1" fillId="0" borderId="83" xfId="0" applyNumberFormat="1" applyFont="1" applyBorder="1" applyAlignment="1" applyProtection="1">
      <alignment horizontal="right" vertical="center"/>
      <protection locked="0"/>
    </xf>
    <xf numFmtId="180" fontId="1" fillId="0" borderId="44" xfId="0" applyNumberFormat="1" applyFont="1" applyBorder="1" applyAlignment="1" applyProtection="1">
      <alignment horizontal="right" vertical="center"/>
      <protection locked="0"/>
    </xf>
    <xf numFmtId="180" fontId="1" fillId="0" borderId="84" xfId="0" applyNumberFormat="1" applyFont="1" applyBorder="1" applyAlignment="1" applyProtection="1">
      <alignment horizontal="right" vertical="center"/>
      <protection locked="0"/>
    </xf>
    <xf numFmtId="180" fontId="8" fillId="0" borderId="71" xfId="0" applyNumberFormat="1" applyFont="1" applyBorder="1" applyAlignment="1" applyProtection="1">
      <alignment horizontal="center" vertical="center"/>
      <protection/>
    </xf>
    <xf numFmtId="180" fontId="4" fillId="0" borderId="85" xfId="0" applyNumberFormat="1" applyFont="1" applyBorder="1" applyAlignment="1" applyProtection="1">
      <alignment horizontal="center" vertical="center"/>
      <protection locked="0"/>
    </xf>
    <xf numFmtId="180" fontId="9" fillId="0" borderId="40" xfId="0" applyNumberFormat="1" applyFont="1" applyBorder="1" applyAlignment="1" applyProtection="1">
      <alignment horizontal="right" vertical="center"/>
      <protection/>
    </xf>
    <xf numFmtId="180" fontId="9" fillId="0" borderId="34" xfId="0" applyNumberFormat="1" applyFont="1" applyBorder="1" applyAlignment="1" applyProtection="1">
      <alignment horizontal="right" vertical="center"/>
      <protection/>
    </xf>
    <xf numFmtId="180" fontId="6" fillId="0" borderId="72" xfId="0" applyNumberFormat="1" applyFont="1" applyBorder="1" applyAlignment="1" applyProtection="1">
      <alignment horizontal="right" vertical="center"/>
      <protection/>
    </xf>
    <xf numFmtId="180" fontId="6" fillId="0" borderId="86" xfId="0" applyNumberFormat="1" applyFont="1" applyBorder="1" applyAlignment="1" applyProtection="1">
      <alignment horizontal="right" vertical="center"/>
      <protection/>
    </xf>
    <xf numFmtId="180" fontId="6" fillId="0" borderId="50" xfId="0" applyNumberFormat="1" applyFont="1" applyBorder="1" applyAlignment="1">
      <alignment horizontal="right" vertical="center"/>
    </xf>
    <xf numFmtId="180" fontId="6" fillId="0" borderId="47" xfId="0" applyNumberFormat="1" applyFont="1" applyBorder="1" applyAlignment="1">
      <alignment horizontal="right" vertical="center"/>
    </xf>
    <xf numFmtId="180" fontId="6" fillId="0" borderId="53" xfId="0" applyNumberFormat="1" applyFont="1" applyBorder="1" applyAlignment="1" applyProtection="1">
      <alignment horizontal="right" vertical="center"/>
      <protection locked="0"/>
    </xf>
    <xf numFmtId="180" fontId="6" fillId="0" borderId="78" xfId="0" applyNumberFormat="1" applyFont="1" applyBorder="1" applyAlignment="1" applyProtection="1">
      <alignment horizontal="right" vertical="center"/>
      <protection locked="0"/>
    </xf>
    <xf numFmtId="180" fontId="6" fillId="0" borderId="40" xfId="0" applyNumberFormat="1" applyFont="1" applyBorder="1" applyAlignment="1" applyProtection="1">
      <alignment horizontal="right" vertical="center"/>
      <protection locked="0"/>
    </xf>
    <xf numFmtId="180" fontId="6" fillId="0" borderId="46" xfId="0" applyNumberFormat="1" applyFont="1" applyBorder="1" applyAlignment="1">
      <alignment horizontal="right" vertical="center"/>
    </xf>
    <xf numFmtId="180" fontId="6" fillId="0" borderId="76" xfId="0" applyNumberFormat="1" applyFont="1" applyBorder="1" applyAlignment="1" applyProtection="1">
      <alignment horizontal="right" vertical="center"/>
      <protection/>
    </xf>
    <xf numFmtId="180" fontId="6" fillId="0" borderId="2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 applyProtection="1">
      <alignment horizontal="right" vertical="center"/>
      <protection locked="0"/>
    </xf>
    <xf numFmtId="180" fontId="6" fillId="0" borderId="66" xfId="0" applyNumberFormat="1" applyFont="1" applyBorder="1" applyAlignment="1" applyProtection="1">
      <alignment horizontal="right" vertical="center"/>
      <protection/>
    </xf>
    <xf numFmtId="180" fontId="6" fillId="0" borderId="68" xfId="0" applyNumberFormat="1" applyFont="1" applyBorder="1" applyAlignment="1" applyProtection="1">
      <alignment horizontal="right" vertical="center"/>
      <protection/>
    </xf>
    <xf numFmtId="180" fontId="6" fillId="0" borderId="55" xfId="0" applyNumberFormat="1" applyFont="1" applyBorder="1" applyAlignment="1" applyProtection="1">
      <alignment horizontal="right" vertical="center"/>
      <protection locked="0"/>
    </xf>
    <xf numFmtId="180" fontId="6" fillId="0" borderId="87" xfId="0" applyNumberFormat="1" applyFont="1" applyBorder="1" applyAlignment="1" applyProtection="1">
      <alignment horizontal="right" vertical="center"/>
      <protection locked="0"/>
    </xf>
    <xf numFmtId="180" fontId="6" fillId="0" borderId="56" xfId="0" applyNumberFormat="1" applyFont="1" applyBorder="1" applyAlignment="1" applyProtection="1">
      <alignment horizontal="right" vertical="center"/>
      <protection locked="0"/>
    </xf>
    <xf numFmtId="180" fontId="6" fillId="0" borderId="88" xfId="0" applyNumberFormat="1" applyFont="1" applyBorder="1" applyAlignment="1" applyProtection="1">
      <alignment horizontal="right" vertical="center"/>
      <protection/>
    </xf>
    <xf numFmtId="180" fontId="6" fillId="0" borderId="89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90" xfId="0" applyNumberFormat="1" applyFont="1" applyBorder="1" applyAlignment="1" applyProtection="1">
      <alignment horizontal="right"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 locked="0"/>
    </xf>
    <xf numFmtId="180" fontId="6" fillId="0" borderId="15" xfId="0" applyNumberFormat="1" applyFont="1" applyBorder="1" applyAlignment="1" applyProtection="1">
      <alignment horizontal="right" vertical="center"/>
      <protection locked="0"/>
    </xf>
    <xf numFmtId="180" fontId="6" fillId="0" borderId="91" xfId="0" applyNumberFormat="1" applyFont="1" applyBorder="1" applyAlignment="1" applyProtection="1">
      <alignment horizontal="right" vertical="center"/>
      <protection/>
    </xf>
    <xf numFmtId="180" fontId="6" fillId="0" borderId="62" xfId="0" applyNumberFormat="1" applyFont="1" applyBorder="1" applyAlignment="1" applyProtection="1">
      <alignment horizontal="right" vertical="center"/>
      <protection locked="0"/>
    </xf>
    <xf numFmtId="180" fontId="6" fillId="0" borderId="11" xfId="0" applyNumberFormat="1" applyFont="1" applyBorder="1" applyAlignment="1" applyProtection="1">
      <alignment horizontal="right" vertical="center"/>
      <protection locked="0"/>
    </xf>
    <xf numFmtId="180" fontId="6" fillId="0" borderId="52" xfId="0" applyNumberFormat="1" applyFont="1" applyBorder="1" applyAlignment="1" applyProtection="1">
      <alignment horizontal="right" vertical="center"/>
      <protection locked="0"/>
    </xf>
    <xf numFmtId="180" fontId="6" fillId="0" borderId="92" xfId="0" applyNumberFormat="1" applyFont="1" applyBorder="1" applyAlignment="1" applyProtection="1">
      <alignment horizontal="right" vertical="center"/>
      <protection/>
    </xf>
    <xf numFmtId="180" fontId="6" fillId="0" borderId="93" xfId="0" applyNumberFormat="1" applyFont="1" applyBorder="1" applyAlignment="1" applyProtection="1">
      <alignment horizontal="right" vertical="center"/>
      <protection/>
    </xf>
    <xf numFmtId="180" fontId="6" fillId="0" borderId="87" xfId="0" applyNumberFormat="1" applyFont="1" applyBorder="1" applyAlignment="1" applyProtection="1">
      <alignment horizontal="right" vertical="center"/>
      <protection/>
    </xf>
    <xf numFmtId="180" fontId="6" fillId="0" borderId="94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 applyProtection="1">
      <alignment horizontal="right" vertical="center"/>
      <protection/>
    </xf>
    <xf numFmtId="180" fontId="6" fillId="0" borderId="48" xfId="0" applyNumberFormat="1" applyFont="1" applyBorder="1" applyAlignment="1">
      <alignment horizontal="right" vertical="center"/>
    </xf>
    <xf numFmtId="180" fontId="6" fillId="0" borderId="95" xfId="0" applyNumberFormat="1" applyFont="1" applyBorder="1" applyAlignment="1" applyProtection="1">
      <alignment horizontal="right" vertical="center"/>
      <protection/>
    </xf>
    <xf numFmtId="180" fontId="6" fillId="0" borderId="96" xfId="0" applyNumberFormat="1" applyFont="1" applyBorder="1" applyAlignment="1" applyProtection="1">
      <alignment horizontal="right" vertical="center"/>
      <protection/>
    </xf>
    <xf numFmtId="180" fontId="6" fillId="0" borderId="97" xfId="0" applyNumberFormat="1" applyFont="1" applyBorder="1" applyAlignment="1" applyProtection="1">
      <alignment horizontal="right" vertical="center"/>
      <protection/>
    </xf>
    <xf numFmtId="180" fontId="6" fillId="0" borderId="93" xfId="0" applyNumberFormat="1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right" vertical="center"/>
      <protection/>
    </xf>
    <xf numFmtId="0" fontId="6" fillId="0" borderId="9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43" xfId="0" applyFont="1" applyBorder="1" applyAlignment="1" applyProtection="1">
      <alignment horizontal="right" vertical="center"/>
      <protection/>
    </xf>
    <xf numFmtId="180" fontId="6" fillId="0" borderId="84" xfId="0" applyNumberFormat="1" applyFont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right" vertical="center"/>
      <protection/>
    </xf>
    <xf numFmtId="180" fontId="1" fillId="0" borderId="67" xfId="0" applyNumberFormat="1" applyFont="1" applyBorder="1" applyAlignment="1" applyProtection="1">
      <alignment horizontal="right" vertical="center"/>
      <protection/>
    </xf>
    <xf numFmtId="180" fontId="1" fillId="0" borderId="68" xfId="63" applyNumberFormat="1" applyFont="1" applyBorder="1" applyAlignment="1">
      <alignment horizontal="right" vertical="center"/>
      <protection/>
    </xf>
    <xf numFmtId="0" fontId="1" fillId="0" borderId="69" xfId="63" applyFont="1" applyBorder="1" applyAlignment="1">
      <alignment horizontal="right" vertical="center"/>
      <protection/>
    </xf>
    <xf numFmtId="0" fontId="1" fillId="0" borderId="98" xfId="63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99" xfId="0" applyBorder="1" applyAlignment="1">
      <alignment/>
    </xf>
    <xf numFmtId="0" fontId="5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180" fontId="6" fillId="0" borderId="74" xfId="0" applyNumberFormat="1" applyFont="1" applyBorder="1" applyAlignment="1" applyProtection="1">
      <alignment horizontal="center" vertical="center"/>
      <protection/>
    </xf>
    <xf numFmtId="180" fontId="6" fillId="0" borderId="102" xfId="0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/>
    </xf>
    <xf numFmtId="180" fontId="1" fillId="0" borderId="43" xfId="0" applyNumberFormat="1" applyFont="1" applyBorder="1" applyAlignment="1" applyProtection="1">
      <alignment horizontal="right" vertical="center"/>
      <protection/>
    </xf>
    <xf numFmtId="180" fontId="1" fillId="0" borderId="44" xfId="0" applyNumberFormat="1" applyFont="1" applyBorder="1" applyAlignment="1" applyProtection="1">
      <alignment horizontal="right" vertical="center"/>
      <protection/>
    </xf>
    <xf numFmtId="180" fontId="1" fillId="0" borderId="83" xfId="0" applyNumberFormat="1" applyFont="1" applyBorder="1" applyAlignment="1" applyProtection="1">
      <alignment horizontal="right" vertical="center"/>
      <protection locked="0"/>
    </xf>
    <xf numFmtId="180" fontId="1" fillId="0" borderId="44" xfId="0" applyNumberFormat="1" applyFont="1" applyBorder="1" applyAlignment="1" applyProtection="1">
      <alignment horizontal="right" vertical="center"/>
      <protection locked="0"/>
    </xf>
    <xf numFmtId="180" fontId="1" fillId="0" borderId="84" xfId="0" applyNumberFormat="1" applyFont="1" applyBorder="1" applyAlignment="1" applyProtection="1">
      <alignment horizontal="right" vertical="center"/>
      <protection locked="0"/>
    </xf>
    <xf numFmtId="180" fontId="5" fillId="0" borderId="71" xfId="0" applyNumberFormat="1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180" fontId="1" fillId="0" borderId="53" xfId="0" applyNumberFormat="1" applyFont="1" applyBorder="1" applyAlignment="1" applyProtection="1">
      <alignment horizontal="right" vertical="center"/>
      <protection locked="0"/>
    </xf>
    <xf numFmtId="180" fontId="1" fillId="0" borderId="32" xfId="0" applyNumberFormat="1" applyFont="1" applyBorder="1" applyAlignment="1" applyProtection="1">
      <alignment horizontal="right" vertical="center"/>
      <protection locked="0"/>
    </xf>
    <xf numFmtId="180" fontId="1" fillId="0" borderId="58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 locked="0"/>
    </xf>
    <xf numFmtId="180" fontId="8" fillId="0" borderId="0" xfId="0" applyNumberFormat="1" applyFont="1" applyAlignment="1" applyProtection="1">
      <alignment vertical="center"/>
      <protection/>
    </xf>
    <xf numFmtId="180" fontId="0" fillId="0" borderId="0" xfId="0" applyNumberFormat="1" applyAlignment="1">
      <alignment/>
    </xf>
    <xf numFmtId="0" fontId="1" fillId="0" borderId="20" xfId="0" applyFont="1" applyBorder="1" applyAlignment="1" applyProtection="1">
      <alignment horizontal="right" vertical="center"/>
      <protection/>
    </xf>
    <xf numFmtId="180" fontId="1" fillId="0" borderId="21" xfId="0" applyNumberFormat="1" applyFont="1" applyBorder="1" applyAlignment="1" applyProtection="1">
      <alignment horizontal="right" vertical="center"/>
      <protection/>
    </xf>
    <xf numFmtId="180" fontId="1" fillId="0" borderId="103" xfId="63" applyNumberFormat="1" applyFont="1" applyBorder="1" applyAlignment="1">
      <alignment horizontal="right" vertical="center"/>
      <protection/>
    </xf>
    <xf numFmtId="0" fontId="1" fillId="0" borderId="104" xfId="63" applyFont="1" applyBorder="1" applyAlignment="1">
      <alignment horizontal="right" vertical="center"/>
      <protection/>
    </xf>
    <xf numFmtId="0" fontId="1" fillId="0" borderId="60" xfId="63" applyFont="1" applyBorder="1" applyAlignment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180" fontId="1" fillId="0" borderId="21" xfId="0" applyNumberFormat="1" applyFont="1" applyBorder="1" applyAlignment="1" applyProtection="1">
      <alignment horizontal="right" vertical="center"/>
      <protection/>
    </xf>
    <xf numFmtId="180" fontId="1" fillId="0" borderId="103" xfId="63" applyNumberFormat="1" applyFont="1" applyBorder="1" applyAlignment="1">
      <alignment horizontal="right" vertical="center"/>
      <protection/>
    </xf>
    <xf numFmtId="0" fontId="1" fillId="0" borderId="104" xfId="63" applyFont="1" applyBorder="1" applyAlignment="1">
      <alignment horizontal="right" vertical="center"/>
      <protection/>
    </xf>
    <xf numFmtId="0" fontId="1" fillId="0" borderId="60" xfId="63" applyFont="1" applyBorder="1" applyAlignment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vertical="center"/>
      <protection/>
    </xf>
    <xf numFmtId="180" fontId="1" fillId="0" borderId="0" xfId="63" applyNumberFormat="1" applyFont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63">
      <alignment/>
      <protection/>
    </xf>
    <xf numFmtId="0" fontId="15" fillId="0" borderId="0" xfId="63" applyFont="1" applyAlignment="1">
      <alignment horizontal="center"/>
      <protection/>
    </xf>
    <xf numFmtId="0" fontId="1" fillId="0" borderId="19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left"/>
      <protection/>
    </xf>
    <xf numFmtId="0" fontId="1" fillId="0" borderId="74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8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63" xfId="63" applyBorder="1" applyAlignment="1">
      <alignment horizont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7" fillId="0" borderId="106" xfId="0" applyFont="1" applyBorder="1" applyAlignment="1" applyProtection="1">
      <alignment horizontal="center" vertical="center"/>
      <protection/>
    </xf>
    <xf numFmtId="0" fontId="17" fillId="0" borderId="107" xfId="0" applyFont="1" applyBorder="1" applyAlignment="1" applyProtection="1">
      <alignment horizontal="center" vertical="center"/>
      <protection/>
    </xf>
    <xf numFmtId="0" fontId="17" fillId="0" borderId="108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09" xfId="0" applyFont="1" applyBorder="1" applyAlignment="1" applyProtection="1">
      <alignment horizontal="center" vertical="center"/>
      <protection/>
    </xf>
    <xf numFmtId="0" fontId="17" fillId="0" borderId="110" xfId="0" applyFont="1" applyBorder="1" applyAlignment="1" applyProtection="1">
      <alignment horizontal="center" vertical="center"/>
      <protection/>
    </xf>
    <xf numFmtId="0" fontId="1" fillId="0" borderId="59" xfId="63" applyFont="1" applyBorder="1" applyAlignment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7" fillId="0" borderId="111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12" xfId="0" applyFont="1" applyBorder="1" applyAlignment="1" applyProtection="1">
      <alignment horizontal="center" vertical="center"/>
      <protection/>
    </xf>
    <xf numFmtId="0" fontId="3" fillId="0" borderId="56" xfId="63" applyFont="1" applyBorder="1" applyAlignment="1" applyProtection="1">
      <alignment horizontal="center" vertical="center"/>
      <protection/>
    </xf>
    <xf numFmtId="180" fontId="6" fillId="0" borderId="113" xfId="63" applyNumberFormat="1" applyFont="1" applyBorder="1" applyAlignment="1">
      <alignment horizontal="right" vertical="center"/>
      <protection/>
    </xf>
    <xf numFmtId="181" fontId="6" fillId="0" borderId="114" xfId="63" applyNumberFormat="1" applyFont="1" applyBorder="1" applyAlignment="1">
      <alignment horizontal="right" vertical="center"/>
      <protection/>
    </xf>
    <xf numFmtId="180" fontId="6" fillId="0" borderId="115" xfId="63" applyNumberFormat="1" applyFont="1" applyBorder="1" applyAlignment="1">
      <alignment horizontal="right" vertical="center"/>
      <protection/>
    </xf>
    <xf numFmtId="180" fontId="6" fillId="0" borderId="115" xfId="63" applyNumberFormat="1" applyFont="1" applyBorder="1" applyAlignment="1">
      <alignment horizontal="right" vertical="center"/>
      <protection/>
    </xf>
    <xf numFmtId="180" fontId="6" fillId="0" borderId="99" xfId="63" applyNumberFormat="1" applyFont="1" applyBorder="1" applyAlignment="1">
      <alignment horizontal="right" vertical="center"/>
      <protection/>
    </xf>
    <xf numFmtId="180" fontId="6" fillId="0" borderId="116" xfId="63" applyNumberFormat="1" applyFont="1" applyBorder="1" applyAlignment="1">
      <alignment horizontal="right" vertical="center"/>
      <protection/>
    </xf>
    <xf numFmtId="0" fontId="3" fillId="0" borderId="57" xfId="63" applyFont="1" applyBorder="1" applyAlignment="1" applyProtection="1">
      <alignment horizontal="center" vertical="center"/>
      <protection/>
    </xf>
    <xf numFmtId="180" fontId="6" fillId="0" borderId="117" xfId="63" applyNumberFormat="1" applyFont="1" applyBorder="1" applyAlignment="1">
      <alignment horizontal="right" vertical="center"/>
      <protection/>
    </xf>
    <xf numFmtId="180" fontId="6" fillId="0" borderId="118" xfId="63" applyNumberFormat="1" applyFont="1" applyBorder="1" applyAlignment="1">
      <alignment horizontal="right" vertical="center"/>
      <protection/>
    </xf>
    <xf numFmtId="181" fontId="6" fillId="0" borderId="115" xfId="63" applyNumberFormat="1" applyFont="1" applyBorder="1" applyAlignment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6" fillId="0" borderId="76" xfId="63" applyNumberFormat="1" applyFont="1" applyBorder="1" applyAlignment="1">
      <alignment horizontal="right" vertical="center"/>
      <protection/>
    </xf>
    <xf numFmtId="180" fontId="6" fillId="0" borderId="119" xfId="63" applyNumberFormat="1" applyFont="1" applyBorder="1" applyAlignment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6" fillId="0" borderId="120" xfId="0" applyFont="1" applyBorder="1" applyAlignment="1">
      <alignment horizontal="right" vertical="center"/>
    </xf>
    <xf numFmtId="181" fontId="6" fillId="0" borderId="112" xfId="63" applyNumberFormat="1" applyFont="1" applyBorder="1" applyAlignment="1">
      <alignment horizontal="right" vertical="center"/>
      <protection/>
    </xf>
    <xf numFmtId="180" fontId="6" fillId="0" borderId="112" xfId="63" applyNumberFormat="1" applyFont="1" applyBorder="1" applyAlignment="1">
      <alignment horizontal="right" vertical="center"/>
      <protection/>
    </xf>
    <xf numFmtId="180" fontId="6" fillId="0" borderId="112" xfId="63" applyNumberFormat="1" applyFont="1" applyBorder="1" applyAlignment="1">
      <alignment horizontal="right" vertical="center"/>
      <protection/>
    </xf>
    <xf numFmtId="180" fontId="6" fillId="0" borderId="111" xfId="63" applyNumberFormat="1" applyFont="1" applyBorder="1" applyAlignment="1">
      <alignment horizontal="right" vertical="center"/>
      <protection/>
    </xf>
    <xf numFmtId="180" fontId="6" fillId="0" borderId="121" xfId="63" applyNumberFormat="1" applyFont="1" applyBorder="1" applyAlignment="1">
      <alignment horizontal="right" vertical="center"/>
      <protection/>
    </xf>
    <xf numFmtId="0" fontId="18" fillId="0" borderId="0" xfId="0" applyFont="1" applyFill="1" applyAlignment="1" applyProtection="1">
      <alignment horizontal="center"/>
      <protection/>
    </xf>
    <xf numFmtId="0" fontId="16" fillId="0" borderId="56" xfId="63" applyFont="1" applyBorder="1" applyAlignment="1">
      <alignment horizontal="center"/>
      <protection/>
    </xf>
    <xf numFmtId="0" fontId="1" fillId="0" borderId="122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23" xfId="0" applyFont="1" applyBorder="1" applyAlignment="1" applyProtection="1">
      <alignment horizontal="center" vertical="center"/>
      <protection/>
    </xf>
    <xf numFmtId="0" fontId="17" fillId="0" borderId="80" xfId="0" applyFont="1" applyBorder="1" applyAlignment="1" applyProtection="1">
      <alignment horizontal="center" vertical="center"/>
      <protection/>
    </xf>
    <xf numFmtId="0" fontId="17" fillId="0" borderId="124" xfId="0" applyFont="1" applyBorder="1" applyAlignment="1" applyProtection="1">
      <alignment horizontal="center" vertical="center"/>
      <protection/>
    </xf>
    <xf numFmtId="0" fontId="17" fillId="0" borderId="125" xfId="0" applyFont="1" applyBorder="1" applyAlignment="1" applyProtection="1">
      <alignment horizontal="center" vertical="center"/>
      <protection/>
    </xf>
    <xf numFmtId="180" fontId="6" fillId="0" borderId="126" xfId="63" applyNumberFormat="1" applyFont="1" applyBorder="1" applyAlignment="1">
      <alignment horizontal="right" vertical="center"/>
      <protection/>
    </xf>
    <xf numFmtId="0" fontId="6" fillId="0" borderId="116" xfId="0" applyFont="1" applyBorder="1" applyAlignment="1">
      <alignment horizontal="right" vertical="center"/>
    </xf>
    <xf numFmtId="0" fontId="6" fillId="0" borderId="127" xfId="0" applyFont="1" applyBorder="1" applyAlignment="1">
      <alignment horizontal="right" vertical="center"/>
    </xf>
    <xf numFmtId="0" fontId="6" fillId="0" borderId="128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129" xfId="0" applyFont="1" applyBorder="1" applyAlignment="1">
      <alignment horizontal="right" vertical="center"/>
    </xf>
    <xf numFmtId="0" fontId="6" fillId="0" borderId="113" xfId="0" applyFont="1" applyBorder="1" applyAlignment="1">
      <alignment horizontal="right" vertical="center"/>
    </xf>
    <xf numFmtId="0" fontId="10" fillId="0" borderId="99" xfId="0" applyFont="1" applyBorder="1" applyAlignment="1">
      <alignment horizontal="right" vertical="center"/>
    </xf>
    <xf numFmtId="180" fontId="6" fillId="0" borderId="130" xfId="63" applyNumberFormat="1" applyFont="1" applyBorder="1" applyAlignment="1">
      <alignment horizontal="right" vertical="center"/>
      <protection/>
    </xf>
    <xf numFmtId="0" fontId="10" fillId="0" borderId="119" xfId="0" applyFont="1" applyBorder="1" applyAlignment="1">
      <alignment horizontal="right" vertical="center"/>
    </xf>
    <xf numFmtId="0" fontId="6" fillId="0" borderId="131" xfId="0" applyFont="1" applyBorder="1" applyAlignment="1">
      <alignment horizontal="right" vertical="center"/>
    </xf>
    <xf numFmtId="0" fontId="6" fillId="0" borderId="130" xfId="0" applyFont="1" applyBorder="1" applyAlignment="1">
      <alignment horizontal="right" vertical="center"/>
    </xf>
    <xf numFmtId="0" fontId="6" fillId="0" borderId="132" xfId="0" applyFont="1" applyBorder="1" applyAlignment="1">
      <alignment horizontal="right" vertical="center"/>
    </xf>
    <xf numFmtId="0" fontId="10" fillId="0" borderId="121" xfId="0" applyFont="1" applyBorder="1" applyAlignment="1">
      <alignment horizontal="right" vertical="center"/>
    </xf>
    <xf numFmtId="0" fontId="6" fillId="0" borderId="133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0" fontId="17" fillId="0" borderId="13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7" fillId="0" borderId="119" xfId="0" applyFont="1" applyBorder="1" applyAlignment="1" applyProtection="1">
      <alignment horizontal="center" vertical="center"/>
      <protection/>
    </xf>
    <xf numFmtId="0" fontId="17" fillId="0" borderId="13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81" fontId="6" fillId="0" borderId="116" xfId="0" applyNumberFormat="1" applyFont="1" applyBorder="1" applyAlignment="1">
      <alignment horizontal="right" vertical="center"/>
    </xf>
    <xf numFmtId="0" fontId="6" fillId="0" borderId="136" xfId="0" applyFont="1" applyBorder="1" applyAlignment="1">
      <alignment horizontal="right" vertical="center"/>
    </xf>
    <xf numFmtId="0" fontId="6" fillId="0" borderId="136" xfId="0" applyFont="1" applyBorder="1" applyAlignment="1">
      <alignment horizontal="right" vertical="center"/>
    </xf>
    <xf numFmtId="0" fontId="6" fillId="0" borderId="137" xfId="0" applyFont="1" applyBorder="1" applyAlignment="1">
      <alignment horizontal="right" vertical="center"/>
    </xf>
    <xf numFmtId="0" fontId="6" fillId="0" borderId="137" xfId="0" applyFont="1" applyBorder="1" applyAlignment="1">
      <alignment horizontal="right" vertical="center"/>
    </xf>
    <xf numFmtId="0" fontId="6" fillId="0" borderId="119" xfId="0" applyFont="1" applyBorder="1" applyAlignment="1">
      <alignment horizontal="right" vertical="center"/>
    </xf>
    <xf numFmtId="0" fontId="6" fillId="0" borderId="135" xfId="0" applyFont="1" applyBorder="1" applyAlignment="1">
      <alignment horizontal="right" vertical="center"/>
    </xf>
    <xf numFmtId="0" fontId="6" fillId="0" borderId="121" xfId="0" applyFont="1" applyBorder="1" applyAlignment="1">
      <alignment horizontal="right" vertical="center"/>
    </xf>
    <xf numFmtId="0" fontId="6" fillId="0" borderId="138" xfId="0" applyFont="1" applyBorder="1" applyAlignment="1">
      <alignment horizontal="right" vertical="center"/>
    </xf>
    <xf numFmtId="0" fontId="6" fillId="0" borderId="138" xfId="0" applyFont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秋粮_6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夏粮_3" xfId="60"/>
    <cellStyle name="60% - 强调文字颜色 5" xfId="61"/>
    <cellStyle name="强调文字颜色 6" xfId="62"/>
    <cellStyle name="常规_2007年度小麦油菜籽进度表式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old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sntq&#65288;&#31179;&#3191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45000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3200</v>
          </cell>
          <cell r="G10">
            <v>2171</v>
          </cell>
          <cell r="L10">
            <v>0</v>
          </cell>
          <cell r="M10">
            <v>420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C10">
            <v>21227</v>
          </cell>
          <cell r="I10">
            <v>21227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夏粮1"/>
      <sheetName val="秋粮"/>
      <sheetName val="秋粮1"/>
      <sheetName val="国家局五日报"/>
    </sheetNames>
    <sheetDataSet>
      <sheetData sheetId="2">
        <row r="10">
          <cell r="B10">
            <v>1108054</v>
          </cell>
          <cell r="I10">
            <v>665707</v>
          </cell>
          <cell r="P10">
            <v>454147</v>
          </cell>
        </row>
        <row r="11">
          <cell r="B11">
            <v>0</v>
          </cell>
          <cell r="I11">
            <v>0</v>
          </cell>
          <cell r="P11">
            <v>0</v>
          </cell>
        </row>
        <row r="12">
          <cell r="B12">
            <v>0</v>
          </cell>
          <cell r="I12">
            <v>0</v>
          </cell>
          <cell r="P12">
            <v>0</v>
          </cell>
        </row>
        <row r="13">
          <cell r="B13">
            <v>16896</v>
          </cell>
          <cell r="I13">
            <v>2655</v>
          </cell>
          <cell r="P13">
            <v>2655</v>
          </cell>
        </row>
        <row r="14">
          <cell r="B14">
            <v>301491</v>
          </cell>
          <cell r="I14">
            <v>109164</v>
          </cell>
          <cell r="P14">
            <v>102405</v>
          </cell>
        </row>
        <row r="15">
          <cell r="B15">
            <v>192341</v>
          </cell>
          <cell r="I15">
            <v>55405</v>
          </cell>
          <cell r="P15">
            <v>55405</v>
          </cell>
        </row>
        <row r="16">
          <cell r="B16">
            <v>417679</v>
          </cell>
          <cell r="I16">
            <v>71793</v>
          </cell>
          <cell r="P16">
            <v>71793</v>
          </cell>
        </row>
        <row r="17">
          <cell r="B17">
            <v>1748742</v>
          </cell>
          <cell r="I17">
            <v>1007496</v>
          </cell>
          <cell r="P17">
            <v>943699</v>
          </cell>
        </row>
        <row r="18">
          <cell r="B18">
            <v>625133</v>
          </cell>
          <cell r="I18">
            <v>479532</v>
          </cell>
          <cell r="P18">
            <v>446032</v>
          </cell>
        </row>
        <row r="19">
          <cell r="B19">
            <v>533143</v>
          </cell>
          <cell r="I19">
            <v>283884</v>
          </cell>
          <cell r="P19">
            <v>237573</v>
          </cell>
        </row>
        <row r="20">
          <cell r="B20">
            <v>586136</v>
          </cell>
          <cell r="I20">
            <v>185066</v>
          </cell>
          <cell r="P20">
            <v>133987</v>
          </cell>
        </row>
        <row r="21">
          <cell r="B21">
            <v>354738</v>
          </cell>
          <cell r="I21">
            <v>143454</v>
          </cell>
          <cell r="P21">
            <v>108081</v>
          </cell>
        </row>
        <row r="22">
          <cell r="B22">
            <v>78345</v>
          </cell>
          <cell r="I22">
            <v>19909</v>
          </cell>
          <cell r="P22">
            <v>3991</v>
          </cell>
        </row>
        <row r="23">
          <cell r="B23">
            <v>190686</v>
          </cell>
          <cell r="I23">
            <v>106047</v>
          </cell>
          <cell r="P23">
            <v>84472</v>
          </cell>
        </row>
        <row r="24">
          <cell r="B24">
            <v>925865</v>
          </cell>
          <cell r="I24">
            <v>237438</v>
          </cell>
          <cell r="P24">
            <v>155223</v>
          </cell>
        </row>
        <row r="25">
          <cell r="B25">
            <v>59017</v>
          </cell>
          <cell r="I25">
            <v>56753</v>
          </cell>
          <cell r="P25">
            <v>28540</v>
          </cell>
        </row>
        <row r="26">
          <cell r="B26">
            <v>0</v>
          </cell>
          <cell r="I26">
            <v>0</v>
          </cell>
          <cell r="P26">
            <v>0</v>
          </cell>
        </row>
        <row r="27">
          <cell r="B27">
            <v>21227</v>
          </cell>
          <cell r="I27">
            <v>21227</v>
          </cell>
          <cell r="P27">
            <v>0</v>
          </cell>
        </row>
        <row r="30">
          <cell r="B30">
            <v>0</v>
          </cell>
          <cell r="I30">
            <v>0</v>
          </cell>
          <cell r="P3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L10">
            <v>118945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夏粮1"/>
      <sheetName val="秋粮"/>
      <sheetName val="秋粮1"/>
      <sheetName val="国家局五日报"/>
      <sheetName val="Sheet3"/>
      <sheetName val="Sheet2"/>
    </sheetNames>
    <sheetDataSet>
      <sheetData sheetId="2">
        <row r="11">
          <cell r="C11">
            <v>0</v>
          </cell>
          <cell r="I11">
            <v>0</v>
          </cell>
          <cell r="Q11">
            <v>0</v>
          </cell>
        </row>
        <row r="12">
          <cell r="C12">
            <v>0</v>
          </cell>
          <cell r="I12">
            <v>0</v>
          </cell>
          <cell r="Q12">
            <v>0</v>
          </cell>
        </row>
        <row r="13">
          <cell r="C13">
            <v>344565</v>
          </cell>
          <cell r="I13">
            <v>344565</v>
          </cell>
          <cell r="Q13">
            <v>344565</v>
          </cell>
        </row>
        <row r="14">
          <cell r="C14">
            <v>288136</v>
          </cell>
          <cell r="I14">
            <v>194116</v>
          </cell>
          <cell r="Q14">
            <v>194116</v>
          </cell>
        </row>
        <row r="15">
          <cell r="C15">
            <v>365797</v>
          </cell>
          <cell r="I15">
            <v>185232</v>
          </cell>
          <cell r="Q15">
            <v>185232</v>
          </cell>
        </row>
        <row r="16">
          <cell r="C16">
            <v>364966</v>
          </cell>
          <cell r="I16">
            <v>111988</v>
          </cell>
          <cell r="Q16">
            <v>111988</v>
          </cell>
        </row>
        <row r="17">
          <cell r="C17">
            <v>1455033</v>
          </cell>
          <cell r="I17">
            <v>746701</v>
          </cell>
          <cell r="Q17">
            <v>690129</v>
          </cell>
        </row>
        <row r="18">
          <cell r="C18">
            <v>571194</v>
          </cell>
          <cell r="I18">
            <v>323359</v>
          </cell>
          <cell r="Q18">
            <v>287730</v>
          </cell>
        </row>
        <row r="19">
          <cell r="C19">
            <v>381576</v>
          </cell>
          <cell r="I19">
            <v>203793</v>
          </cell>
          <cell r="Q19">
            <v>121391</v>
          </cell>
        </row>
        <row r="20">
          <cell r="C20">
            <v>253927</v>
          </cell>
          <cell r="I20">
            <v>101212</v>
          </cell>
          <cell r="Q20">
            <v>43170</v>
          </cell>
        </row>
        <row r="21">
          <cell r="C21">
            <v>216021</v>
          </cell>
          <cell r="I21">
            <v>103413</v>
          </cell>
          <cell r="Q21">
            <v>36405</v>
          </cell>
        </row>
        <row r="22">
          <cell r="C22">
            <v>51735</v>
          </cell>
          <cell r="I22">
            <v>33706</v>
          </cell>
          <cell r="Q22">
            <v>5206</v>
          </cell>
        </row>
        <row r="23">
          <cell r="C23">
            <v>164575</v>
          </cell>
          <cell r="I23">
            <v>74461</v>
          </cell>
          <cell r="Q23">
            <v>47962</v>
          </cell>
        </row>
        <row r="24">
          <cell r="C24">
            <v>739322</v>
          </cell>
          <cell r="I24">
            <v>256564</v>
          </cell>
          <cell r="Q24">
            <v>102891</v>
          </cell>
        </row>
        <row r="25">
          <cell r="C25">
            <v>79813</v>
          </cell>
          <cell r="I25">
            <v>69384</v>
          </cell>
          <cell r="Q25">
            <v>15735</v>
          </cell>
        </row>
        <row r="26">
          <cell r="C26">
            <v>0</v>
          </cell>
          <cell r="I26">
            <v>0</v>
          </cell>
          <cell r="Q26">
            <v>0</v>
          </cell>
        </row>
        <row r="27">
          <cell r="C27">
            <v>38580</v>
          </cell>
          <cell r="I27">
            <v>38580</v>
          </cell>
          <cell r="Q27">
            <v>0</v>
          </cell>
        </row>
        <row r="28">
          <cell r="C28">
            <v>647019</v>
          </cell>
          <cell r="I28">
            <v>655703</v>
          </cell>
          <cell r="Q28">
            <v>462441</v>
          </cell>
        </row>
        <row r="29">
          <cell r="C29">
            <v>166925</v>
          </cell>
          <cell r="I29">
            <v>174282</v>
          </cell>
          <cell r="Q29">
            <v>104409</v>
          </cell>
        </row>
        <row r="30">
          <cell r="C30">
            <v>91146</v>
          </cell>
          <cell r="I30">
            <v>118023</v>
          </cell>
          <cell r="Q30">
            <v>91146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  <sheetName val="夏粮1"/>
    </sheetNames>
    <sheetDataSet>
      <sheetData sheetId="1"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D10">
            <v>0</v>
          </cell>
          <cell r="F10">
            <v>320885</v>
          </cell>
          <cell r="G10">
            <v>45501</v>
          </cell>
          <cell r="I10">
            <v>2655</v>
          </cell>
          <cell r="J10">
            <v>0</v>
          </cell>
          <cell r="L10">
            <v>0</v>
          </cell>
          <cell r="M10">
            <v>0</v>
          </cell>
          <cell r="O10">
            <v>2655</v>
          </cell>
          <cell r="P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266923</v>
          </cell>
          <cell r="G10">
            <v>0</v>
          </cell>
          <cell r="L10">
            <v>241458</v>
          </cell>
          <cell r="M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251242</v>
          </cell>
          <cell r="G10">
            <v>30087</v>
          </cell>
          <cell r="L10">
            <v>4895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Zeros="0" tabSelected="1" workbookViewId="0" topLeftCell="B1">
      <selection activeCell="A3" sqref="A3:T3"/>
    </sheetView>
  </sheetViews>
  <sheetFormatPr defaultColWidth="9.00390625" defaultRowHeight="15.75"/>
  <cols>
    <col min="1" max="1" width="14.00390625" style="0" customWidth="1"/>
    <col min="2" max="2" width="10.625" style="0" customWidth="1"/>
    <col min="3" max="3" width="8.875" style="0" customWidth="1"/>
    <col min="4" max="6" width="9.25390625" style="0" customWidth="1"/>
    <col min="7" max="7" width="8.25390625" style="0" customWidth="1"/>
    <col min="8" max="8" width="7.25390625" style="0" customWidth="1"/>
    <col min="9" max="9" width="10.375" style="0" customWidth="1"/>
    <col min="10" max="10" width="8.875" style="0" customWidth="1"/>
    <col min="11" max="11" width="7.625" style="0" customWidth="1"/>
    <col min="12" max="12" width="8.625" style="0" customWidth="1"/>
    <col min="13" max="13" width="7.625" style="0" customWidth="1"/>
    <col min="14" max="14" width="7.00390625" style="0" customWidth="1"/>
    <col min="15" max="15" width="7.625" style="0" customWidth="1"/>
    <col min="16" max="16" width="10.375" style="0" customWidth="1"/>
    <col min="17" max="17" width="9.875" style="0" customWidth="1"/>
    <col min="18" max="19" width="8.00390625" style="0" customWidth="1"/>
    <col min="20" max="20" width="6.75390625" style="0" customWidth="1"/>
  </cols>
  <sheetData>
    <row r="1" spans="1:8" ht="0.75" customHeight="1">
      <c r="A1" s="232"/>
      <c r="B1" s="232"/>
      <c r="C1" s="232"/>
      <c r="D1" s="232"/>
      <c r="E1" s="232"/>
      <c r="F1" s="232"/>
      <c r="G1" s="232"/>
      <c r="H1" s="232"/>
    </row>
    <row r="2" spans="1:20" s="229" customFormat="1" ht="21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s="230" customFormat="1" ht="19.5">
      <c r="A3" s="234" t="e">
        <f>#REF!</f>
        <v>#REF!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0" s="230" customFormat="1" ht="12.75" customHeight="1">
      <c r="A4" s="235"/>
      <c r="B4" s="236" t="s">
        <v>1</v>
      </c>
      <c r="C4" s="237"/>
      <c r="D4" s="237"/>
      <c r="E4" s="237"/>
      <c r="F4" s="237"/>
      <c r="G4" s="237"/>
      <c r="H4" s="238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</row>
    <row r="5" spans="1:20" s="230" customFormat="1" ht="12" customHeight="1">
      <c r="A5" s="235"/>
      <c r="B5" s="239"/>
      <c r="C5" s="240"/>
      <c r="D5" s="240"/>
      <c r="E5" s="240"/>
      <c r="F5" s="240"/>
      <c r="G5" s="240"/>
      <c r="H5" s="241"/>
      <c r="I5" s="282" t="s">
        <v>2</v>
      </c>
      <c r="J5" s="283"/>
      <c r="K5" s="283"/>
      <c r="L5" s="283"/>
      <c r="M5" s="283"/>
      <c r="N5" s="283"/>
      <c r="O5" s="284"/>
      <c r="P5" s="285"/>
      <c r="Q5" s="285"/>
      <c r="R5" s="285"/>
      <c r="S5" s="285"/>
      <c r="T5" s="285"/>
    </row>
    <row r="6" spans="1:20" ht="21.75" customHeight="1">
      <c r="A6" s="242" t="s">
        <v>3</v>
      </c>
      <c r="B6" s="243"/>
      <c r="C6" s="244"/>
      <c r="D6" s="244"/>
      <c r="E6" s="244"/>
      <c r="F6" s="244"/>
      <c r="G6" s="244"/>
      <c r="H6" s="245"/>
      <c r="I6" s="243"/>
      <c r="J6" s="244"/>
      <c r="K6" s="244"/>
      <c r="L6" s="244"/>
      <c r="M6" s="244"/>
      <c r="N6" s="244"/>
      <c r="O6" s="245"/>
      <c r="P6" s="286" t="s">
        <v>4</v>
      </c>
      <c r="Q6" s="308"/>
      <c r="R6" s="308"/>
      <c r="S6" s="308"/>
      <c r="T6" s="308"/>
    </row>
    <row r="7" spans="2:25" ht="16.5" customHeight="1">
      <c r="B7" s="246" t="s">
        <v>5</v>
      </c>
      <c r="C7" s="247"/>
      <c r="D7" s="248"/>
      <c r="E7" s="249" t="s">
        <v>6</v>
      </c>
      <c r="F7" s="250" t="s">
        <v>7</v>
      </c>
      <c r="G7" s="251" t="s">
        <v>8</v>
      </c>
      <c r="H7" s="251" t="s">
        <v>9</v>
      </c>
      <c r="I7" s="246" t="s">
        <v>5</v>
      </c>
      <c r="J7" s="247"/>
      <c r="K7" s="248"/>
      <c r="L7" s="287" t="s">
        <v>6</v>
      </c>
      <c r="M7" s="250" t="s">
        <v>7</v>
      </c>
      <c r="N7" s="251" t="s">
        <v>8</v>
      </c>
      <c r="O7" s="288" t="s">
        <v>9</v>
      </c>
      <c r="P7" s="289" t="s">
        <v>5</v>
      </c>
      <c r="Q7" s="309"/>
      <c r="R7" s="310"/>
      <c r="S7" s="290" t="s">
        <v>6</v>
      </c>
      <c r="T7" s="291" t="s">
        <v>7</v>
      </c>
      <c r="U7" s="311"/>
      <c r="W7" s="312" t="s">
        <v>10</v>
      </c>
      <c r="X7" s="312"/>
      <c r="Y7" s="312"/>
    </row>
    <row r="8" spans="1:25" ht="30" customHeight="1">
      <c r="A8" s="252" t="s">
        <v>11</v>
      </c>
      <c r="B8" s="253"/>
      <c r="C8" s="254" t="s">
        <v>12</v>
      </c>
      <c r="D8" s="254" t="s">
        <v>13</v>
      </c>
      <c r="E8" s="255"/>
      <c r="F8" s="256"/>
      <c r="G8" s="250"/>
      <c r="H8" s="250"/>
      <c r="I8" s="253"/>
      <c r="J8" s="254" t="s">
        <v>12</v>
      </c>
      <c r="K8" s="254" t="s">
        <v>13</v>
      </c>
      <c r="L8" s="287"/>
      <c r="M8" s="290"/>
      <c r="N8" s="250"/>
      <c r="O8" s="291"/>
      <c r="P8" s="253"/>
      <c r="Q8" s="313" t="s">
        <v>12</v>
      </c>
      <c r="R8" s="314" t="s">
        <v>13</v>
      </c>
      <c r="S8" s="290"/>
      <c r="T8" s="290"/>
      <c r="W8" s="315" t="s">
        <v>14</v>
      </c>
      <c r="X8" s="315" t="s">
        <v>15</v>
      </c>
      <c r="Y8" s="315" t="s">
        <v>16</v>
      </c>
    </row>
    <row r="9" spans="1:20" s="231" customFormat="1" ht="24" customHeight="1">
      <c r="A9" s="257" t="s">
        <v>17</v>
      </c>
      <c r="B9" s="258">
        <f aca="true" t="shared" si="0" ref="B9:G9">SUM(B10:B30)</f>
        <v>7217405</v>
      </c>
      <c r="C9" s="259">
        <f t="shared" si="0"/>
        <v>6026758</v>
      </c>
      <c r="D9" s="260">
        <f t="shared" si="0"/>
        <v>1190647</v>
      </c>
      <c r="E9" s="261">
        <f t="shared" si="0"/>
        <v>6220330</v>
      </c>
      <c r="F9" s="261">
        <f t="shared" si="0"/>
        <v>57912</v>
      </c>
      <c r="G9" s="262">
        <f aca="true" t="shared" si="1" ref="G9:L9">SUM(G10:G30)</f>
        <v>961195</v>
      </c>
      <c r="H9" s="263">
        <f t="shared" si="1"/>
        <v>122759</v>
      </c>
      <c r="I9" s="292">
        <f t="shared" si="1"/>
        <v>3502647</v>
      </c>
      <c r="J9" s="263">
        <f t="shared" si="1"/>
        <v>2939080</v>
      </c>
      <c r="K9" s="263">
        <f t="shared" si="1"/>
        <v>563567</v>
      </c>
      <c r="L9" s="263">
        <f t="shared" si="1"/>
        <v>3735082</v>
      </c>
      <c r="M9" s="263">
        <f aca="true" t="shared" si="2" ref="M9:T9">SUM(M10:M30)</f>
        <v>57117</v>
      </c>
      <c r="N9" s="293">
        <f t="shared" si="2"/>
        <v>365298</v>
      </c>
      <c r="O9" s="294">
        <f t="shared" si="2"/>
        <v>420</v>
      </c>
      <c r="P9" s="295">
        <f t="shared" si="2"/>
        <v>2885120</v>
      </c>
      <c r="Q9" s="316">
        <f t="shared" si="2"/>
        <v>2408645</v>
      </c>
      <c r="R9" s="293">
        <f t="shared" si="2"/>
        <v>476475</v>
      </c>
      <c r="S9" s="317">
        <f t="shared" si="2"/>
        <v>2844516</v>
      </c>
      <c r="T9" s="318">
        <f t="shared" si="2"/>
        <v>57117</v>
      </c>
    </row>
    <row r="10" spans="1:25" s="231" customFormat="1" ht="24" customHeight="1">
      <c r="A10" s="264" t="s">
        <v>18</v>
      </c>
      <c r="B10" s="265">
        <f aca="true" t="shared" si="3" ref="B10:B30">C10+D10</f>
        <v>1121595</v>
      </c>
      <c r="C10" s="262">
        <f>'秋粮1'!B6</f>
        <v>832162</v>
      </c>
      <c r="D10" s="266">
        <f>'秋粮1'!E6</f>
        <v>289433</v>
      </c>
      <c r="E10" s="261">
        <f>'[22]秋粮'!C11</f>
        <v>0</v>
      </c>
      <c r="F10" s="261">
        <f>B10-W10</f>
        <v>13541</v>
      </c>
      <c r="G10" s="262">
        <f>'[1]秋粮'!F10</f>
        <v>0</v>
      </c>
      <c r="H10" s="262">
        <f>'[1]秋粮'!G10</f>
        <v>0</v>
      </c>
      <c r="I10" s="258">
        <f aca="true" t="shared" si="4" ref="I10:I30">J10+K10</f>
        <v>679248</v>
      </c>
      <c r="J10" s="262">
        <f>'秋粮1'!C6</f>
        <v>472329</v>
      </c>
      <c r="K10" s="262">
        <f>'秋粮1'!F6</f>
        <v>206919</v>
      </c>
      <c r="L10" s="262">
        <f>'[22]秋粮'!I11</f>
        <v>0</v>
      </c>
      <c r="M10" s="262">
        <f>I10-X10</f>
        <v>13541</v>
      </c>
      <c r="N10" s="296">
        <f>'[1]秋粮'!L10</f>
        <v>0</v>
      </c>
      <c r="O10" s="297">
        <f>'[1]秋粮'!M10</f>
        <v>0</v>
      </c>
      <c r="P10" s="298">
        <f aca="true" t="shared" si="5" ref="P10:P30">Q10+R10</f>
        <v>467688</v>
      </c>
      <c r="Q10" s="296">
        <f>'秋粮1'!D6</f>
        <v>315500</v>
      </c>
      <c r="R10" s="296">
        <f>'秋粮1'!G6</f>
        <v>152188</v>
      </c>
      <c r="S10" s="319">
        <f>'[22]秋粮'!Q11</f>
        <v>0</v>
      </c>
      <c r="T10" s="320">
        <f>P10-Y10</f>
        <v>13541</v>
      </c>
      <c r="W10" s="231">
        <f>'[20]秋粮'!B10</f>
        <v>1108054</v>
      </c>
      <c r="X10" s="231">
        <f>'[20]秋粮'!I10</f>
        <v>665707</v>
      </c>
      <c r="Y10" s="231">
        <f>'[20]秋粮'!P10</f>
        <v>454147</v>
      </c>
    </row>
    <row r="11" spans="1:25" s="231" customFormat="1" ht="24" customHeight="1">
      <c r="A11" s="264" t="s">
        <v>19</v>
      </c>
      <c r="B11" s="265">
        <f t="shared" si="3"/>
        <v>0</v>
      </c>
      <c r="C11" s="267">
        <f>'[2]秋粮'!C10</f>
        <v>0</v>
      </c>
      <c r="D11" s="260">
        <f>'[2]秋粮'!D10</f>
        <v>0</v>
      </c>
      <c r="E11" s="261">
        <f>'[22]秋粮'!C12</f>
        <v>0</v>
      </c>
      <c r="F11" s="261">
        <f aca="true" t="shared" si="6" ref="F11:F29">B11-W11</f>
        <v>0</v>
      </c>
      <c r="G11" s="262">
        <f>'[2]秋粮'!F10</f>
        <v>0</v>
      </c>
      <c r="H11" s="262">
        <f>'[2]秋粮'!G10</f>
        <v>0</v>
      </c>
      <c r="I11" s="258">
        <f t="shared" si="4"/>
        <v>0</v>
      </c>
      <c r="J11" s="262">
        <f>'[2]秋粮'!I10</f>
        <v>0</v>
      </c>
      <c r="K11" s="262">
        <f>'[2]秋粮'!J10</f>
        <v>0</v>
      </c>
      <c r="L11" s="262">
        <f>'[22]秋粮'!I12</f>
        <v>0</v>
      </c>
      <c r="M11" s="262">
        <f aca="true" t="shared" si="7" ref="M11:M29">I11-X11</f>
        <v>0</v>
      </c>
      <c r="N11" s="299">
        <f>'[2]秋粮'!L10</f>
        <v>0</v>
      </c>
      <c r="O11" s="297">
        <f>'[2]秋粮'!M10</f>
        <v>0</v>
      </c>
      <c r="P11" s="298">
        <f t="shared" si="5"/>
        <v>0</v>
      </c>
      <c r="Q11" s="296">
        <f>'[2]秋粮'!O10</f>
        <v>0</v>
      </c>
      <c r="R11" s="296">
        <f>'[2]秋粮'!P10</f>
        <v>0</v>
      </c>
      <c r="S11" s="319">
        <f>'[22]秋粮'!Q12</f>
        <v>0</v>
      </c>
      <c r="T11" s="320">
        <f aca="true" t="shared" si="8" ref="T11:T29">P11-Y11</f>
        <v>0</v>
      </c>
      <c r="W11" s="231">
        <f>'[20]秋粮'!B11</f>
        <v>0</v>
      </c>
      <c r="X11" s="231">
        <f>'[20]秋粮'!I11</f>
        <v>0</v>
      </c>
      <c r="Y11" s="231">
        <f>'[20]秋粮'!P11</f>
        <v>0</v>
      </c>
    </row>
    <row r="12" spans="1:25" s="231" customFormat="1" ht="24" customHeight="1">
      <c r="A12" s="264" t="s">
        <v>20</v>
      </c>
      <c r="B12" s="265">
        <f t="shared" si="3"/>
        <v>0</v>
      </c>
      <c r="C12" s="267">
        <f>'[3]秋粮'!C10</f>
        <v>0</v>
      </c>
      <c r="D12" s="260">
        <f>'[3]秋粮'!D10</f>
        <v>0</v>
      </c>
      <c r="E12" s="261">
        <f>'[22]秋粮'!C13</f>
        <v>344565</v>
      </c>
      <c r="F12" s="261">
        <f t="shared" si="6"/>
        <v>0</v>
      </c>
      <c r="G12" s="262">
        <f>'[3]秋粮'!F10</f>
        <v>0</v>
      </c>
      <c r="H12" s="262">
        <f>'[3]秋粮'!G10</f>
        <v>0</v>
      </c>
      <c r="I12" s="258">
        <f t="shared" si="4"/>
        <v>0</v>
      </c>
      <c r="J12" s="262">
        <f>'[3]秋粮'!I10</f>
        <v>0</v>
      </c>
      <c r="K12" s="262">
        <f>'[3]秋粮'!J10</f>
        <v>0</v>
      </c>
      <c r="L12" s="262">
        <f>'[22]秋粮'!I13</f>
        <v>344565</v>
      </c>
      <c r="M12" s="262">
        <f t="shared" si="7"/>
        <v>0</v>
      </c>
      <c r="N12" s="299">
        <f>'[3]秋粮'!L10</f>
        <v>0</v>
      </c>
      <c r="O12" s="297">
        <f>'[3]秋粮'!M10</f>
        <v>0</v>
      </c>
      <c r="P12" s="298">
        <f t="shared" si="5"/>
        <v>0</v>
      </c>
      <c r="Q12" s="296">
        <f>'[3]秋粮'!O10</f>
        <v>0</v>
      </c>
      <c r="R12" s="296">
        <f>'[3]秋粮'!P10</f>
        <v>0</v>
      </c>
      <c r="S12" s="319">
        <f>'[22]秋粮'!Q13</f>
        <v>344565</v>
      </c>
      <c r="T12" s="320">
        <f t="shared" si="8"/>
        <v>0</v>
      </c>
      <c r="W12" s="231">
        <f>'[20]秋粮'!B12</f>
        <v>0</v>
      </c>
      <c r="X12" s="231">
        <f>'[20]秋粮'!I12</f>
        <v>0</v>
      </c>
      <c r="Y12" s="231">
        <f>'[20]秋粮'!P12</f>
        <v>0</v>
      </c>
    </row>
    <row r="13" spans="1:25" s="231" customFormat="1" ht="24" customHeight="1">
      <c r="A13" s="264" t="s">
        <v>21</v>
      </c>
      <c r="B13" s="265">
        <f t="shared" si="3"/>
        <v>17691</v>
      </c>
      <c r="C13" s="267">
        <f>'秋粮1'!B22</f>
        <v>17691</v>
      </c>
      <c r="D13" s="260">
        <f>'[4]秋粮'!D10</f>
        <v>0</v>
      </c>
      <c r="E13" s="261">
        <f>'[22]秋粮'!C14</f>
        <v>288136</v>
      </c>
      <c r="F13" s="261">
        <f t="shared" si="6"/>
        <v>795</v>
      </c>
      <c r="G13" s="262">
        <f>'[4]秋粮'!F10</f>
        <v>320885</v>
      </c>
      <c r="H13" s="262">
        <f>'[4]秋粮'!G10</f>
        <v>45501</v>
      </c>
      <c r="I13" s="258">
        <f t="shared" si="4"/>
        <v>2655</v>
      </c>
      <c r="J13" s="262">
        <f>'[4]秋粮'!I10</f>
        <v>2655</v>
      </c>
      <c r="K13" s="262">
        <f>'[4]秋粮'!J10</f>
        <v>0</v>
      </c>
      <c r="L13" s="262">
        <f>'[22]秋粮'!I14</f>
        <v>194116</v>
      </c>
      <c r="M13" s="262">
        <f t="shared" si="7"/>
        <v>0</v>
      </c>
      <c r="N13" s="299">
        <f>'[4]秋粮'!L10</f>
        <v>0</v>
      </c>
      <c r="O13" s="297">
        <f>'[4]秋粮'!M10</f>
        <v>0</v>
      </c>
      <c r="P13" s="298">
        <f t="shared" si="5"/>
        <v>2655</v>
      </c>
      <c r="Q13" s="296">
        <f>'[4]秋粮'!O10</f>
        <v>2655</v>
      </c>
      <c r="R13" s="296">
        <f>'[4]秋粮'!P10</f>
        <v>0</v>
      </c>
      <c r="S13" s="319">
        <f>'[22]秋粮'!Q14</f>
        <v>194116</v>
      </c>
      <c r="T13" s="320">
        <f t="shared" si="8"/>
        <v>0</v>
      </c>
      <c r="W13" s="231">
        <f>'[20]秋粮'!B13</f>
        <v>16896</v>
      </c>
      <c r="X13" s="231">
        <f>'[20]秋粮'!I13</f>
        <v>2655</v>
      </c>
      <c r="Y13" s="231">
        <f>'[20]秋粮'!P13</f>
        <v>2655</v>
      </c>
    </row>
    <row r="14" spans="1:25" s="231" customFormat="1" ht="24" customHeight="1">
      <c r="A14" s="264" t="s">
        <v>22</v>
      </c>
      <c r="B14" s="265">
        <f t="shared" si="3"/>
        <v>304884</v>
      </c>
      <c r="C14" s="267">
        <f>'秋粮1'!B29</f>
        <v>148825</v>
      </c>
      <c r="D14" s="260">
        <f>'秋粮1'!E29</f>
        <v>156059</v>
      </c>
      <c r="E14" s="261">
        <f>'[22]秋粮'!C15</f>
        <v>365797</v>
      </c>
      <c r="F14" s="261">
        <f t="shared" si="6"/>
        <v>3393</v>
      </c>
      <c r="G14" s="262">
        <f>'[5]秋粮'!F10</f>
        <v>266923</v>
      </c>
      <c r="H14" s="262">
        <f>'[5]秋粮'!G10</f>
        <v>0</v>
      </c>
      <c r="I14" s="258">
        <f t="shared" si="4"/>
        <v>112557</v>
      </c>
      <c r="J14" s="262">
        <f>'秋粮1'!C29</f>
        <v>106580</v>
      </c>
      <c r="K14" s="262">
        <f>'秋粮1'!F29</f>
        <v>5977</v>
      </c>
      <c r="L14" s="262">
        <f>'[22]秋粮'!I15</f>
        <v>185232</v>
      </c>
      <c r="M14" s="262">
        <f t="shared" si="7"/>
        <v>3393</v>
      </c>
      <c r="N14" s="299">
        <f>'[5]秋粮'!L10</f>
        <v>241458</v>
      </c>
      <c r="O14" s="297">
        <f>'[5]秋粮'!M10</f>
        <v>0</v>
      </c>
      <c r="P14" s="298">
        <f t="shared" si="5"/>
        <v>105798</v>
      </c>
      <c r="Q14" s="296">
        <f>'秋粮1'!D29</f>
        <v>99821</v>
      </c>
      <c r="R14" s="296">
        <f>'秋粮1'!G29</f>
        <v>5977</v>
      </c>
      <c r="S14" s="319">
        <f>'[22]秋粮'!Q15</f>
        <v>185232</v>
      </c>
      <c r="T14" s="320">
        <f t="shared" si="8"/>
        <v>3393</v>
      </c>
      <c r="W14" s="231">
        <f>'[20]秋粮'!B14</f>
        <v>301491</v>
      </c>
      <c r="X14" s="231">
        <f>'[20]秋粮'!I14</f>
        <v>109164</v>
      </c>
      <c r="Y14" s="231">
        <f>'[20]秋粮'!P14</f>
        <v>102405</v>
      </c>
    </row>
    <row r="15" spans="1:25" s="231" customFormat="1" ht="24" customHeight="1">
      <c r="A15" s="264" t="s">
        <v>23</v>
      </c>
      <c r="B15" s="265">
        <f t="shared" si="3"/>
        <v>194820</v>
      </c>
      <c r="C15" s="267">
        <f>'秋粮1'!I7</f>
        <v>194820</v>
      </c>
      <c r="D15" s="260">
        <v>0</v>
      </c>
      <c r="E15" s="261">
        <f>'[22]秋粮'!C16</f>
        <v>364966</v>
      </c>
      <c r="F15" s="261">
        <f t="shared" si="6"/>
        <v>2479</v>
      </c>
      <c r="G15" s="262">
        <f>'[6]秋粮'!$F$10</f>
        <v>251242</v>
      </c>
      <c r="H15" s="262">
        <f>'[6]秋粮'!$G$10</f>
        <v>30087</v>
      </c>
      <c r="I15" s="258">
        <f t="shared" si="4"/>
        <v>57884</v>
      </c>
      <c r="J15" s="262">
        <f>'秋粮1'!J7</f>
        <v>57884</v>
      </c>
      <c r="K15" s="262">
        <v>0</v>
      </c>
      <c r="L15" s="262">
        <f>'[22]秋粮'!I16</f>
        <v>111988</v>
      </c>
      <c r="M15" s="262">
        <f t="shared" si="7"/>
        <v>2479</v>
      </c>
      <c r="N15" s="299">
        <f>'[6]秋粮'!$L$10</f>
        <v>4895</v>
      </c>
      <c r="O15" s="297">
        <v>0</v>
      </c>
      <c r="P15" s="298">
        <f t="shared" si="5"/>
        <v>57884</v>
      </c>
      <c r="Q15" s="296">
        <f>'秋粮1'!K7</f>
        <v>57884</v>
      </c>
      <c r="R15" s="296">
        <v>0</v>
      </c>
      <c r="S15" s="319">
        <f>'[22]秋粮'!Q16</f>
        <v>111988</v>
      </c>
      <c r="T15" s="320">
        <f t="shared" si="8"/>
        <v>2479</v>
      </c>
      <c r="W15" s="231">
        <f>'[20]秋粮'!B15</f>
        <v>192341</v>
      </c>
      <c r="X15" s="231">
        <f>'[20]秋粮'!I15</f>
        <v>55405</v>
      </c>
      <c r="Y15" s="231">
        <f>'[20]秋粮'!P15</f>
        <v>55405</v>
      </c>
    </row>
    <row r="16" spans="1:25" s="231" customFormat="1" ht="24" customHeight="1">
      <c r="A16" s="264" t="s">
        <v>24</v>
      </c>
      <c r="B16" s="265">
        <f t="shared" si="3"/>
        <v>421128</v>
      </c>
      <c r="C16" s="267">
        <f>'秋粮1'!I17</f>
        <v>415310</v>
      </c>
      <c r="D16" s="260">
        <f>'秋粮1'!L17</f>
        <v>5818</v>
      </c>
      <c r="E16" s="261">
        <f>'[22]秋粮'!C17</f>
        <v>1455033</v>
      </c>
      <c r="F16" s="261">
        <f t="shared" si="6"/>
        <v>3449</v>
      </c>
      <c r="G16" s="262">
        <f>'[7]秋粮'!F10</f>
        <v>0</v>
      </c>
      <c r="H16" s="262">
        <f>'[7]秋粮'!G10</f>
        <v>0</v>
      </c>
      <c r="I16" s="258">
        <f t="shared" si="4"/>
        <v>75242</v>
      </c>
      <c r="J16" s="262">
        <f>'秋粮1'!J17</f>
        <v>69424</v>
      </c>
      <c r="K16" s="262">
        <f>'秋粮1'!M17</f>
        <v>5818</v>
      </c>
      <c r="L16" s="262">
        <f>'[22]秋粮'!I17</f>
        <v>746701</v>
      </c>
      <c r="M16" s="262">
        <f t="shared" si="7"/>
        <v>3449</v>
      </c>
      <c r="N16" s="299">
        <f>'[7]秋粮'!L10</f>
        <v>0</v>
      </c>
      <c r="O16" s="297">
        <f>'[7]秋粮'!M10</f>
        <v>0</v>
      </c>
      <c r="P16" s="298">
        <f t="shared" si="5"/>
        <v>75242</v>
      </c>
      <c r="Q16" s="296">
        <f>'秋粮1'!K17</f>
        <v>69424</v>
      </c>
      <c r="R16" s="296">
        <f>'秋粮1'!N17</f>
        <v>5818</v>
      </c>
      <c r="S16" s="319">
        <f>'[22]秋粮'!Q17</f>
        <v>690129</v>
      </c>
      <c r="T16" s="320">
        <f t="shared" si="8"/>
        <v>3449</v>
      </c>
      <c r="W16" s="231">
        <f>'[20]秋粮'!B16</f>
        <v>417679</v>
      </c>
      <c r="X16" s="231">
        <f>'[20]秋粮'!I16</f>
        <v>71793</v>
      </c>
      <c r="Y16" s="231">
        <f>'[20]秋粮'!P16</f>
        <v>71793</v>
      </c>
    </row>
    <row r="17" spans="1:25" s="231" customFormat="1" ht="24" customHeight="1">
      <c r="A17" s="264" t="s">
        <v>25</v>
      </c>
      <c r="B17" s="265">
        <f t="shared" si="3"/>
        <v>1760610</v>
      </c>
      <c r="C17" s="267">
        <f>'秋粮1'!I22</f>
        <v>1702804</v>
      </c>
      <c r="D17" s="260">
        <f>'秋粮1'!L22</f>
        <v>57806</v>
      </c>
      <c r="E17" s="261">
        <f>'[22]秋粮'!C18</f>
        <v>571194</v>
      </c>
      <c r="F17" s="261">
        <f t="shared" si="6"/>
        <v>11868</v>
      </c>
      <c r="G17" s="262">
        <f>'[8]秋粮'!F10</f>
        <v>0</v>
      </c>
      <c r="H17" s="262">
        <f>'[8]秋粮'!G10</f>
        <v>0</v>
      </c>
      <c r="I17" s="258">
        <f t="shared" si="4"/>
        <v>1019364</v>
      </c>
      <c r="J17" s="262">
        <f>'秋粮1'!J22</f>
        <v>980528</v>
      </c>
      <c r="K17" s="262">
        <f>'秋粮1'!M22</f>
        <v>38836</v>
      </c>
      <c r="L17" s="262">
        <f>'[22]秋粮'!I18</f>
        <v>323359</v>
      </c>
      <c r="M17" s="262">
        <f t="shared" si="7"/>
        <v>11868</v>
      </c>
      <c r="N17" s="299">
        <f>'[8]秋粮'!L10</f>
        <v>0</v>
      </c>
      <c r="O17" s="297">
        <f>'[8]秋粮'!M10</f>
        <v>0</v>
      </c>
      <c r="P17" s="298">
        <f t="shared" si="5"/>
        <v>955567</v>
      </c>
      <c r="Q17" s="296">
        <f>'秋粮1'!K22</f>
        <v>916731</v>
      </c>
      <c r="R17" s="296">
        <f>'秋粮1'!N22</f>
        <v>38836</v>
      </c>
      <c r="S17" s="319">
        <f>'[22]秋粮'!Q18</f>
        <v>287730</v>
      </c>
      <c r="T17" s="320">
        <f t="shared" si="8"/>
        <v>11868</v>
      </c>
      <c r="W17" s="231">
        <f>'[20]秋粮'!B17</f>
        <v>1748742</v>
      </c>
      <c r="X17" s="231">
        <f>'[20]秋粮'!I17</f>
        <v>1007496</v>
      </c>
      <c r="Y17" s="231">
        <f>'[20]秋粮'!P17</f>
        <v>943699</v>
      </c>
    </row>
    <row r="18" spans="1:25" s="231" customFormat="1" ht="24" customHeight="1">
      <c r="A18" s="264" t="s">
        <v>26</v>
      </c>
      <c r="B18" s="265">
        <f t="shared" si="3"/>
        <v>632246</v>
      </c>
      <c r="C18" s="267">
        <f>'秋粮1'!B36</f>
        <v>601678</v>
      </c>
      <c r="D18" s="260">
        <f>'秋粮1'!E36</f>
        <v>30568</v>
      </c>
      <c r="E18" s="261">
        <f>'[22]秋粮'!C19</f>
        <v>381576</v>
      </c>
      <c r="F18" s="261">
        <f t="shared" si="6"/>
        <v>7113</v>
      </c>
      <c r="G18" s="262">
        <f>'[9]秋粮'!F10</f>
        <v>0</v>
      </c>
      <c r="H18" s="262">
        <f>'[9]秋粮'!G10</f>
        <v>0</v>
      </c>
      <c r="I18" s="258">
        <f t="shared" si="4"/>
        <v>486645</v>
      </c>
      <c r="J18" s="262">
        <f>'秋粮1'!C36</f>
        <v>473527</v>
      </c>
      <c r="K18" s="262">
        <f>'秋粮1'!F36</f>
        <v>13118</v>
      </c>
      <c r="L18" s="262">
        <f>'[22]秋粮'!I19</f>
        <v>203793</v>
      </c>
      <c r="M18" s="262">
        <f t="shared" si="7"/>
        <v>7113</v>
      </c>
      <c r="N18" s="299">
        <f>'[9]秋粮'!L10</f>
        <v>0</v>
      </c>
      <c r="O18" s="297">
        <f>'[9]秋粮'!M10</f>
        <v>0</v>
      </c>
      <c r="P18" s="298">
        <f t="shared" si="5"/>
        <v>453145</v>
      </c>
      <c r="Q18" s="296">
        <f>'秋粮1'!D36</f>
        <v>440027</v>
      </c>
      <c r="R18" s="296">
        <f>'秋粮1'!G36</f>
        <v>13118</v>
      </c>
      <c r="S18" s="319">
        <f>'[22]秋粮'!Q19</f>
        <v>121391</v>
      </c>
      <c r="T18" s="320">
        <f t="shared" si="8"/>
        <v>7113</v>
      </c>
      <c r="W18" s="231">
        <f>'[20]秋粮'!B18</f>
        <v>625133</v>
      </c>
      <c r="X18" s="231">
        <f>'[20]秋粮'!I18</f>
        <v>479532</v>
      </c>
      <c r="Y18" s="231">
        <f>'[20]秋粮'!P18</f>
        <v>446032</v>
      </c>
    </row>
    <row r="19" spans="1:25" s="231" customFormat="1" ht="24" customHeight="1">
      <c r="A19" s="264" t="s">
        <v>27</v>
      </c>
      <c r="B19" s="265">
        <f t="shared" si="3"/>
        <v>537584</v>
      </c>
      <c r="C19" s="267">
        <f>'秋粮1'!B45</f>
        <v>391669</v>
      </c>
      <c r="D19" s="260">
        <f>'秋粮1'!E45</f>
        <v>145915</v>
      </c>
      <c r="E19" s="261">
        <f>'[22]秋粮'!C20</f>
        <v>253927</v>
      </c>
      <c r="F19" s="261">
        <f t="shared" si="6"/>
        <v>4441</v>
      </c>
      <c r="G19" s="262">
        <f>'[10]秋粮'!F10</f>
        <v>0</v>
      </c>
      <c r="H19" s="262">
        <f>'[10]秋粮'!G10</f>
        <v>0</v>
      </c>
      <c r="I19" s="258">
        <f t="shared" si="4"/>
        <v>288325</v>
      </c>
      <c r="J19" s="262">
        <f>'秋粮1'!C45</f>
        <v>186690</v>
      </c>
      <c r="K19" s="262">
        <f>'秋粮1'!F45</f>
        <v>101635</v>
      </c>
      <c r="L19" s="262">
        <f>'[22]秋粮'!I20</f>
        <v>101212</v>
      </c>
      <c r="M19" s="262">
        <f t="shared" si="7"/>
        <v>4441</v>
      </c>
      <c r="N19" s="299">
        <f>'[10]秋粮'!L10</f>
        <v>0</v>
      </c>
      <c r="O19" s="297">
        <f>'[10]秋粮'!M10</f>
        <v>0</v>
      </c>
      <c r="P19" s="298">
        <f t="shared" si="5"/>
        <v>242014</v>
      </c>
      <c r="Q19" s="296">
        <f>'秋粮1'!D45</f>
        <v>140379</v>
      </c>
      <c r="R19" s="296">
        <f>'秋粮1'!G45</f>
        <v>101635</v>
      </c>
      <c r="S19" s="319">
        <f>'[22]秋粮'!Q20</f>
        <v>43170</v>
      </c>
      <c r="T19" s="320">
        <f t="shared" si="8"/>
        <v>4441</v>
      </c>
      <c r="W19" s="231">
        <f>'[20]秋粮'!B19</f>
        <v>533143</v>
      </c>
      <c r="X19" s="231">
        <f>'[20]秋粮'!I19</f>
        <v>283884</v>
      </c>
      <c r="Y19" s="231">
        <f>'[20]秋粮'!P19</f>
        <v>237573</v>
      </c>
    </row>
    <row r="20" spans="1:25" s="231" customFormat="1" ht="24" customHeight="1">
      <c r="A20" s="264" t="s">
        <v>28</v>
      </c>
      <c r="B20" s="265">
        <f t="shared" si="3"/>
        <v>590313</v>
      </c>
      <c r="C20" s="267">
        <f>'秋粮1'!B50</f>
        <v>301243</v>
      </c>
      <c r="D20" s="260">
        <f>'秋粮1'!E50</f>
        <v>289070</v>
      </c>
      <c r="E20" s="261">
        <f>'[22]秋粮'!C21</f>
        <v>216021</v>
      </c>
      <c r="F20" s="261">
        <f t="shared" si="6"/>
        <v>4177</v>
      </c>
      <c r="G20" s="262">
        <f>'[11]秋粮'!F10</f>
        <v>0</v>
      </c>
      <c r="H20" s="262">
        <f>'[11]秋粮'!G10</f>
        <v>45000</v>
      </c>
      <c r="I20" s="258">
        <f t="shared" si="4"/>
        <v>189243</v>
      </c>
      <c r="J20" s="262">
        <f>'秋粮1'!C50</f>
        <v>95245</v>
      </c>
      <c r="K20" s="262">
        <f>'秋粮1'!F50</f>
        <v>93998</v>
      </c>
      <c r="L20" s="262">
        <f>'[22]秋粮'!I21</f>
        <v>103413</v>
      </c>
      <c r="M20" s="262">
        <f t="shared" si="7"/>
        <v>4177</v>
      </c>
      <c r="N20" s="299">
        <f>'[11]秋粮'!L10</f>
        <v>0</v>
      </c>
      <c r="O20" s="297">
        <f>'[11]秋粮'!M10</f>
        <v>0</v>
      </c>
      <c r="P20" s="298">
        <f t="shared" si="5"/>
        <v>138164</v>
      </c>
      <c r="Q20" s="296">
        <f>'秋粮1'!D50</f>
        <v>45999</v>
      </c>
      <c r="R20" s="296">
        <f>'秋粮1'!G50</f>
        <v>92165</v>
      </c>
      <c r="S20" s="319">
        <f>'[22]秋粮'!Q21</f>
        <v>36405</v>
      </c>
      <c r="T20" s="320">
        <f t="shared" si="8"/>
        <v>4177</v>
      </c>
      <c r="W20" s="231">
        <f>'[20]秋粮'!B20</f>
        <v>586136</v>
      </c>
      <c r="X20" s="231">
        <f>'[20]秋粮'!I20</f>
        <v>185066</v>
      </c>
      <c r="Y20" s="231">
        <f>'[20]秋粮'!P20</f>
        <v>133987</v>
      </c>
    </row>
    <row r="21" spans="1:25" s="231" customFormat="1" ht="24" customHeight="1">
      <c r="A21" s="264" t="s">
        <v>29</v>
      </c>
      <c r="B21" s="265">
        <f t="shared" si="3"/>
        <v>356218</v>
      </c>
      <c r="C21" s="267">
        <f>'秋粮1'!B56</f>
        <v>294223</v>
      </c>
      <c r="D21" s="260">
        <f>'秋粮1'!E56</f>
        <v>61995</v>
      </c>
      <c r="E21" s="261">
        <f>'[22]秋粮'!C22</f>
        <v>51735</v>
      </c>
      <c r="F21" s="261">
        <f t="shared" si="6"/>
        <v>1480</v>
      </c>
      <c r="G21" s="262">
        <f>'[12]秋粮'!F10</f>
        <v>0</v>
      </c>
      <c r="H21" s="262">
        <f>'[12]秋粮'!G10</f>
        <v>0</v>
      </c>
      <c r="I21" s="258">
        <f t="shared" si="4"/>
        <v>144934</v>
      </c>
      <c r="J21" s="262">
        <f>'秋粮1'!C56</f>
        <v>105519</v>
      </c>
      <c r="K21" s="262">
        <f>'秋粮1'!F56</f>
        <v>39415</v>
      </c>
      <c r="L21" s="262">
        <f>'[22]秋粮'!I22</f>
        <v>33706</v>
      </c>
      <c r="M21" s="262">
        <f t="shared" si="7"/>
        <v>1480</v>
      </c>
      <c r="N21" s="299">
        <f>'[12]秋粮'!L10</f>
        <v>0</v>
      </c>
      <c r="O21" s="297">
        <f>'[12]秋粮'!M10</f>
        <v>0</v>
      </c>
      <c r="P21" s="298">
        <f t="shared" si="5"/>
        <v>109561</v>
      </c>
      <c r="Q21" s="296">
        <f>'秋粮1'!D56</f>
        <v>80713</v>
      </c>
      <c r="R21" s="296">
        <f>'秋粮1'!G56</f>
        <v>28848</v>
      </c>
      <c r="S21" s="319">
        <f>'[22]秋粮'!Q22</f>
        <v>5206</v>
      </c>
      <c r="T21" s="320">
        <f t="shared" si="8"/>
        <v>1480</v>
      </c>
      <c r="W21" s="231">
        <f>'[20]秋粮'!B21</f>
        <v>354738</v>
      </c>
      <c r="X21" s="231">
        <f>'[20]秋粮'!I21</f>
        <v>143454</v>
      </c>
      <c r="Y21" s="231">
        <f>'[20]秋粮'!P21</f>
        <v>108081</v>
      </c>
    </row>
    <row r="22" spans="1:25" s="231" customFormat="1" ht="24" customHeight="1">
      <c r="A22" s="264" t="s">
        <v>30</v>
      </c>
      <c r="B22" s="265">
        <f t="shared" si="3"/>
        <v>78669</v>
      </c>
      <c r="C22" s="267">
        <f>'秋粮1'!I36</f>
        <v>34239</v>
      </c>
      <c r="D22" s="260">
        <f>'秋粮1'!L36</f>
        <v>44430</v>
      </c>
      <c r="E22" s="261">
        <f>'[22]秋粮'!C23</f>
        <v>164575</v>
      </c>
      <c r="F22" s="261">
        <f t="shared" si="6"/>
        <v>324</v>
      </c>
      <c r="G22" s="262">
        <f>'[13]秋粮'!F10</f>
        <v>0</v>
      </c>
      <c r="H22" s="262">
        <f>'[13]秋粮'!G10</f>
        <v>0</v>
      </c>
      <c r="I22" s="258">
        <f t="shared" si="4"/>
        <v>20233</v>
      </c>
      <c r="J22" s="262">
        <f>'秋粮1'!J36</f>
        <v>12778</v>
      </c>
      <c r="K22" s="262">
        <f>'秋粮1'!M36</f>
        <v>7455</v>
      </c>
      <c r="L22" s="262">
        <f>'[22]秋粮'!I23</f>
        <v>74461</v>
      </c>
      <c r="M22" s="262">
        <f t="shared" si="7"/>
        <v>324</v>
      </c>
      <c r="N22" s="299">
        <f>'[13]秋粮'!L10</f>
        <v>0</v>
      </c>
      <c r="O22" s="297">
        <f>'[13]秋粮'!M10</f>
        <v>0</v>
      </c>
      <c r="P22" s="298">
        <f t="shared" si="5"/>
        <v>4315</v>
      </c>
      <c r="Q22" s="296">
        <f>'秋粮1'!K36</f>
        <v>3478</v>
      </c>
      <c r="R22" s="296">
        <f>'秋粮1'!N36</f>
        <v>837</v>
      </c>
      <c r="S22" s="319">
        <f>'[22]秋粮'!Q23</f>
        <v>47962</v>
      </c>
      <c r="T22" s="320">
        <f t="shared" si="8"/>
        <v>324</v>
      </c>
      <c r="W22" s="231">
        <f>'[20]秋粮'!B22</f>
        <v>78345</v>
      </c>
      <c r="X22" s="231">
        <f>'[20]秋粮'!I22</f>
        <v>19909</v>
      </c>
      <c r="Y22" s="231">
        <f>'[20]秋粮'!P22</f>
        <v>3991</v>
      </c>
    </row>
    <row r="23" spans="1:25" s="231" customFormat="1" ht="24" customHeight="1">
      <c r="A23" s="268" t="s">
        <v>31</v>
      </c>
      <c r="B23" s="265">
        <f t="shared" si="3"/>
        <v>192055</v>
      </c>
      <c r="C23" s="267">
        <f>'秋粮1'!I40</f>
        <v>179188</v>
      </c>
      <c r="D23" s="260">
        <f>'秋粮1'!L40</f>
        <v>12867</v>
      </c>
      <c r="E23" s="261">
        <f>'[22]秋粮'!C24</f>
        <v>739322</v>
      </c>
      <c r="F23" s="261">
        <f t="shared" si="6"/>
        <v>1369</v>
      </c>
      <c r="G23" s="262">
        <f>'[14]秋粮'!F10</f>
        <v>0</v>
      </c>
      <c r="H23" s="262">
        <f>'[14]秋粮'!G10</f>
        <v>0</v>
      </c>
      <c r="I23" s="258">
        <f t="shared" si="4"/>
        <v>107416</v>
      </c>
      <c r="J23" s="262">
        <f>'秋粮1'!J40</f>
        <v>94549</v>
      </c>
      <c r="K23" s="262">
        <f>'秋粮1'!M40</f>
        <v>12867</v>
      </c>
      <c r="L23" s="262">
        <f>'[22]秋粮'!I24</f>
        <v>256564</v>
      </c>
      <c r="M23" s="262">
        <f t="shared" si="7"/>
        <v>1369</v>
      </c>
      <c r="N23" s="299">
        <f>'[14]秋粮'!L10</f>
        <v>0</v>
      </c>
      <c r="O23" s="297">
        <f>'[14]秋粮'!M10</f>
        <v>0</v>
      </c>
      <c r="P23" s="298">
        <f t="shared" si="5"/>
        <v>85841</v>
      </c>
      <c r="Q23" s="296">
        <f>'秋粮1'!K40</f>
        <v>72974</v>
      </c>
      <c r="R23" s="296">
        <f>'秋粮1'!N40</f>
        <v>12867</v>
      </c>
      <c r="S23" s="319">
        <f>'[22]秋粮'!Q24</f>
        <v>102891</v>
      </c>
      <c r="T23" s="320">
        <f t="shared" si="8"/>
        <v>1369</v>
      </c>
      <c r="W23" s="231">
        <f>'[20]秋粮'!B23</f>
        <v>190686</v>
      </c>
      <c r="X23" s="231">
        <f>'[20]秋粮'!I23</f>
        <v>106047</v>
      </c>
      <c r="Y23" s="231">
        <f>'[20]秋粮'!P23</f>
        <v>84472</v>
      </c>
    </row>
    <row r="24" spans="1:25" s="231" customFormat="1" ht="24" customHeight="1">
      <c r="A24" s="264" t="s">
        <v>32</v>
      </c>
      <c r="B24" s="265">
        <f t="shared" si="3"/>
        <v>929348</v>
      </c>
      <c r="C24" s="267">
        <f>'秋粮1'!I46</f>
        <v>832682</v>
      </c>
      <c r="D24" s="260">
        <f>'秋粮1'!L46</f>
        <v>96666</v>
      </c>
      <c r="E24" s="261">
        <f>'[22]秋粮'!C25</f>
        <v>79813</v>
      </c>
      <c r="F24" s="261">
        <f t="shared" si="6"/>
        <v>3483</v>
      </c>
      <c r="G24" s="262">
        <f>'[15]秋粮'!F10</f>
        <v>3200</v>
      </c>
      <c r="H24" s="262">
        <f>'[15]秋粮'!G10</f>
        <v>2171</v>
      </c>
      <c r="I24" s="258">
        <f t="shared" si="4"/>
        <v>240921</v>
      </c>
      <c r="J24" s="262">
        <f>'秋粮1'!J46</f>
        <v>203392</v>
      </c>
      <c r="K24" s="262">
        <f>'秋粮1'!M46</f>
        <v>37529</v>
      </c>
      <c r="L24" s="262">
        <f>'[22]秋粮'!I25</f>
        <v>69384</v>
      </c>
      <c r="M24" s="262">
        <f t="shared" si="7"/>
        <v>3483</v>
      </c>
      <c r="N24" s="299">
        <f>'[15]秋粮'!L10</f>
        <v>0</v>
      </c>
      <c r="O24" s="297">
        <f>'[15]秋粮'!M10</f>
        <v>420</v>
      </c>
      <c r="P24" s="298">
        <f t="shared" si="5"/>
        <v>158706</v>
      </c>
      <c r="Q24" s="296">
        <f>'秋粮1'!K46</f>
        <v>134520</v>
      </c>
      <c r="R24" s="296">
        <f>'秋粮1'!N46</f>
        <v>24186</v>
      </c>
      <c r="S24" s="319">
        <f>'[22]秋粮'!Q25</f>
        <v>15735</v>
      </c>
      <c r="T24" s="320">
        <f t="shared" si="8"/>
        <v>3483</v>
      </c>
      <c r="W24" s="231">
        <f>'[20]秋粮'!B24</f>
        <v>925865</v>
      </c>
      <c r="X24" s="231">
        <f>'[20]秋粮'!I24</f>
        <v>237438</v>
      </c>
      <c r="Y24" s="231">
        <f>'[20]秋粮'!P24</f>
        <v>155223</v>
      </c>
    </row>
    <row r="25" spans="1:25" s="231" customFormat="1" ht="24" customHeight="1">
      <c r="A25" s="264" t="s">
        <v>33</v>
      </c>
      <c r="B25" s="265">
        <f t="shared" si="3"/>
        <v>59017</v>
      </c>
      <c r="C25" s="267">
        <f>'秋粮1'!I55</f>
        <v>58997</v>
      </c>
      <c r="D25" s="260">
        <f>'秋粮1'!L55</f>
        <v>20</v>
      </c>
      <c r="E25" s="261">
        <f>'[22]秋粮'!C26</f>
        <v>0</v>
      </c>
      <c r="F25" s="261">
        <f t="shared" si="6"/>
        <v>0</v>
      </c>
      <c r="G25" s="262">
        <f>'[16]秋粮'!F10</f>
        <v>0</v>
      </c>
      <c r="H25" s="262">
        <f>'[16]秋粮'!G10</f>
        <v>0</v>
      </c>
      <c r="I25" s="258">
        <f t="shared" si="4"/>
        <v>56753</v>
      </c>
      <c r="J25" s="262">
        <f>'秋粮1'!J55</f>
        <v>56753</v>
      </c>
      <c r="K25" s="262">
        <f>'秋粮1'!M55</f>
        <v>0</v>
      </c>
      <c r="L25" s="262">
        <f>'[22]秋粮'!I26</f>
        <v>0</v>
      </c>
      <c r="M25" s="262">
        <f t="shared" si="7"/>
        <v>0</v>
      </c>
      <c r="N25" s="299">
        <f>'[16]秋粮'!L10</f>
        <v>0</v>
      </c>
      <c r="O25" s="297">
        <f>'[16]秋粮'!M10</f>
        <v>0</v>
      </c>
      <c r="P25" s="298">
        <f t="shared" si="5"/>
        <v>28540</v>
      </c>
      <c r="Q25" s="296">
        <f>'秋粮1'!K55</f>
        <v>28540</v>
      </c>
      <c r="R25" s="296">
        <f>'秋粮1'!N55</f>
        <v>0</v>
      </c>
      <c r="S25" s="319">
        <f>'[22]秋粮'!Q26</f>
        <v>0</v>
      </c>
      <c r="T25" s="320">
        <f t="shared" si="8"/>
        <v>0</v>
      </c>
      <c r="W25" s="231">
        <f>'[20]秋粮'!B25</f>
        <v>59017</v>
      </c>
      <c r="X25" s="231">
        <f>'[20]秋粮'!I25</f>
        <v>56753</v>
      </c>
      <c r="Y25" s="231">
        <f>'[20]秋粮'!P25</f>
        <v>28540</v>
      </c>
    </row>
    <row r="26" spans="1:25" s="231" customFormat="1" ht="24" customHeight="1">
      <c r="A26" s="264" t="s">
        <v>34</v>
      </c>
      <c r="B26" s="265">
        <f t="shared" si="3"/>
        <v>0</v>
      </c>
      <c r="C26" s="267">
        <f>'[18]秋粮'!C10</f>
        <v>0</v>
      </c>
      <c r="D26" s="260">
        <f>'[18]秋粮'!D10</f>
        <v>0</v>
      </c>
      <c r="E26" s="261">
        <f>'[22]秋粮'!C27</f>
        <v>38580</v>
      </c>
      <c r="F26" s="261">
        <f t="shared" si="6"/>
        <v>0</v>
      </c>
      <c r="G26" s="262">
        <f>'[18]秋粮'!F10</f>
        <v>0</v>
      </c>
      <c r="H26" s="262">
        <f>'[18]秋粮'!G10</f>
        <v>0</v>
      </c>
      <c r="I26" s="258">
        <f t="shared" si="4"/>
        <v>0</v>
      </c>
      <c r="J26" s="262">
        <f>'[18]秋粮'!I10</f>
        <v>0</v>
      </c>
      <c r="K26" s="262">
        <f>'[18]秋粮'!J10</f>
        <v>0</v>
      </c>
      <c r="L26" s="262">
        <f>'[22]秋粮'!I27</f>
        <v>38580</v>
      </c>
      <c r="M26" s="262">
        <f t="shared" si="7"/>
        <v>0</v>
      </c>
      <c r="N26" s="299">
        <f>'[18]秋粮'!L10</f>
        <v>0</v>
      </c>
      <c r="O26" s="297">
        <f>'[18]秋粮'!M10</f>
        <v>0</v>
      </c>
      <c r="P26" s="298">
        <f t="shared" si="5"/>
        <v>0</v>
      </c>
      <c r="Q26" s="296">
        <f>'[18]秋粮'!O10</f>
        <v>0</v>
      </c>
      <c r="R26" s="296">
        <f>'[18]秋粮'!P10</f>
        <v>0</v>
      </c>
      <c r="S26" s="319">
        <f>'[22]秋粮'!Q27</f>
        <v>0</v>
      </c>
      <c r="T26" s="320">
        <f t="shared" si="8"/>
        <v>0</v>
      </c>
      <c r="W26" s="231">
        <f>'[20]秋粮'!B26</f>
        <v>0</v>
      </c>
      <c r="X26" s="231">
        <f>'[20]秋粮'!I26</f>
        <v>0</v>
      </c>
      <c r="Y26" s="231">
        <f>'[20]秋粮'!P26</f>
        <v>0</v>
      </c>
    </row>
    <row r="27" spans="1:25" s="231" customFormat="1" ht="24" customHeight="1">
      <c r="A27" s="264" t="s">
        <v>35</v>
      </c>
      <c r="B27" s="265">
        <f t="shared" si="3"/>
        <v>21227</v>
      </c>
      <c r="C27" s="267">
        <f>'[17]秋粮'!C10</f>
        <v>21227</v>
      </c>
      <c r="D27" s="260">
        <f>'[17]秋粮'!D10</f>
        <v>0</v>
      </c>
      <c r="E27" s="261">
        <f>'[22]秋粮'!C28</f>
        <v>647019</v>
      </c>
      <c r="F27" s="261">
        <f t="shared" si="6"/>
        <v>0</v>
      </c>
      <c r="G27" s="262">
        <f>'[17]秋粮'!F10</f>
        <v>0</v>
      </c>
      <c r="H27" s="262">
        <f>'[17]秋粮'!G10</f>
        <v>0</v>
      </c>
      <c r="I27" s="258">
        <f t="shared" si="4"/>
        <v>21227</v>
      </c>
      <c r="J27" s="262">
        <f>'[17]秋粮'!I10</f>
        <v>21227</v>
      </c>
      <c r="K27" s="262">
        <f>'[17]秋粮'!J10</f>
        <v>0</v>
      </c>
      <c r="L27" s="262">
        <f>'[22]秋粮'!I28</f>
        <v>655703</v>
      </c>
      <c r="M27" s="262">
        <f t="shared" si="7"/>
        <v>0</v>
      </c>
      <c r="N27" s="299">
        <f>'[17]秋粮'!L10</f>
        <v>0</v>
      </c>
      <c r="O27" s="297">
        <f>'[17]秋粮'!M10</f>
        <v>0</v>
      </c>
      <c r="P27" s="298">
        <f t="shared" si="5"/>
        <v>0</v>
      </c>
      <c r="Q27" s="296">
        <f>'[17]秋粮'!O10</f>
        <v>0</v>
      </c>
      <c r="R27" s="296">
        <f>'[17]秋粮'!P10</f>
        <v>0</v>
      </c>
      <c r="S27" s="319">
        <f>'[22]秋粮'!Q28</f>
        <v>462441</v>
      </c>
      <c r="T27" s="320">
        <f t="shared" si="8"/>
        <v>0</v>
      </c>
      <c r="W27" s="231">
        <f>'[20]秋粮'!B27</f>
        <v>21227</v>
      </c>
      <c r="X27" s="231">
        <f>'[20]秋粮'!I27</f>
        <v>21227</v>
      </c>
      <c r="Y27" s="231">
        <f>'[20]秋粮'!P27</f>
        <v>0</v>
      </c>
    </row>
    <row r="28" spans="1:25" s="231" customFormat="1" ht="24" customHeight="1">
      <c r="A28" s="269" t="s">
        <v>36</v>
      </c>
      <c r="B28" s="265"/>
      <c r="C28" s="267"/>
      <c r="D28" s="260"/>
      <c r="E28" s="261">
        <f>'[22]秋粮'!C29</f>
        <v>166925</v>
      </c>
      <c r="F28" s="261">
        <f t="shared" si="6"/>
        <v>0</v>
      </c>
      <c r="G28" s="262">
        <f>'[19]秋粮'!F10</f>
        <v>0</v>
      </c>
      <c r="H28" s="262">
        <f>'[19]秋粮'!G10</f>
        <v>0</v>
      </c>
      <c r="I28" s="258"/>
      <c r="J28" s="262"/>
      <c r="K28" s="262"/>
      <c r="L28" s="262">
        <f>'[22]秋粮'!I29</f>
        <v>174282</v>
      </c>
      <c r="M28" s="262">
        <f t="shared" si="7"/>
        <v>0</v>
      </c>
      <c r="N28" s="299">
        <f>'[19]秋粮'!L10</f>
        <v>0</v>
      </c>
      <c r="O28" s="297">
        <f>'[19]秋粮'!M10</f>
        <v>0</v>
      </c>
      <c r="P28" s="298"/>
      <c r="Q28" s="296"/>
      <c r="R28" s="296"/>
      <c r="S28" s="319">
        <f>'[22]秋粮'!Q29</f>
        <v>104409</v>
      </c>
      <c r="T28" s="320">
        <f t="shared" si="8"/>
        <v>0</v>
      </c>
      <c r="W28" s="231">
        <f>'[20]秋粮'!B28</f>
        <v>0</v>
      </c>
      <c r="X28" s="231">
        <f>'[20]秋粮'!I28</f>
        <v>0</v>
      </c>
      <c r="Y28" s="231">
        <f>'[20]秋粮'!P28</f>
        <v>0</v>
      </c>
    </row>
    <row r="29" spans="1:25" s="231" customFormat="1" ht="24" customHeight="1">
      <c r="A29" s="270" t="s">
        <v>37</v>
      </c>
      <c r="B29" s="271"/>
      <c r="C29" s="267"/>
      <c r="D29" s="260"/>
      <c r="E29" s="261">
        <f>'[22]秋粮'!C30</f>
        <v>91146</v>
      </c>
      <c r="F29" s="261"/>
      <c r="G29" s="262">
        <f>'[21]秋粮'!$L$10</f>
        <v>118945</v>
      </c>
      <c r="H29" s="272"/>
      <c r="I29" s="300"/>
      <c r="J29" s="272"/>
      <c r="K29" s="272"/>
      <c r="L29" s="262">
        <f>'[22]秋粮'!I30</f>
        <v>118023</v>
      </c>
      <c r="M29" s="272"/>
      <c r="N29" s="301">
        <f>'[21]秋粮'!$L$10</f>
        <v>118945</v>
      </c>
      <c r="O29" s="302"/>
      <c r="P29" s="303"/>
      <c r="Q29" s="321"/>
      <c r="R29" s="321"/>
      <c r="S29" s="319">
        <f>'[22]秋粮'!Q30</f>
        <v>91146</v>
      </c>
      <c r="T29" s="322"/>
      <c r="W29" s="231">
        <f>'[20]秋粮'!B29</f>
        <v>0</v>
      </c>
      <c r="X29" s="231">
        <f>'[20]秋粮'!I29</f>
        <v>0</v>
      </c>
      <c r="Y29" s="231">
        <f>'[20]秋粮'!P29</f>
        <v>0</v>
      </c>
    </row>
    <row r="30" spans="1:25" ht="24" customHeight="1">
      <c r="A30" s="273" t="s">
        <v>38</v>
      </c>
      <c r="B30" s="274">
        <f t="shared" si="3"/>
        <v>0</v>
      </c>
      <c r="C30" s="275">
        <f>J30</f>
        <v>0</v>
      </c>
      <c r="D30" s="276"/>
      <c r="E30" s="277">
        <f>'[22]秋粮'!C31</f>
        <v>0</v>
      </c>
      <c r="F30" s="277">
        <f>B30-W30</f>
        <v>0</v>
      </c>
      <c r="G30" s="278"/>
      <c r="H30" s="279"/>
      <c r="I30" s="304">
        <f t="shared" si="4"/>
        <v>0</v>
      </c>
      <c r="J30" s="279">
        <f>Q30</f>
        <v>0</v>
      </c>
      <c r="K30" s="279"/>
      <c r="L30" s="279">
        <f>'[22]秋粮'!I31</f>
        <v>0</v>
      </c>
      <c r="M30" s="279">
        <f>I30-X30</f>
        <v>0</v>
      </c>
      <c r="N30" s="305"/>
      <c r="O30" s="306"/>
      <c r="P30" s="304">
        <f t="shared" si="5"/>
        <v>0</v>
      </c>
      <c r="Q30" s="323">
        <f>'秋粮1'!K66</f>
        <v>0</v>
      </c>
      <c r="R30" s="323"/>
      <c r="S30" s="324">
        <f>'[22]秋粮'!Q31</f>
        <v>0</v>
      </c>
      <c r="T30" s="325">
        <f>P30-Y30</f>
        <v>0</v>
      </c>
      <c r="W30" s="231">
        <f>'[20]秋粮'!B30</f>
        <v>0</v>
      </c>
      <c r="X30" s="231">
        <f>'[20]秋粮'!I30</f>
        <v>0</v>
      </c>
      <c r="Y30" s="231">
        <f>'[20]秋粮'!P30</f>
        <v>0</v>
      </c>
    </row>
    <row r="32" ht="15" customHeight="1">
      <c r="E32" s="280"/>
    </row>
    <row r="33" spans="2:20" ht="19.5">
      <c r="B33" s="280"/>
      <c r="C33" s="280"/>
      <c r="D33" s="280"/>
      <c r="F33" s="280"/>
      <c r="G33" s="280"/>
      <c r="H33" s="280"/>
      <c r="I33" s="280"/>
      <c r="J33" s="280"/>
      <c r="K33" s="280"/>
      <c r="L33" s="280"/>
      <c r="M33" s="307"/>
      <c r="N33" s="307"/>
      <c r="O33" s="307"/>
      <c r="P33" s="307"/>
      <c r="Q33" s="307"/>
      <c r="R33" s="307"/>
      <c r="S33" s="307"/>
      <c r="T33" s="307"/>
    </row>
  </sheetData>
  <sheetProtection/>
  <mergeCells count="24">
    <mergeCell ref="A2:T2"/>
    <mergeCell ref="A3:T3"/>
    <mergeCell ref="I4:T4"/>
    <mergeCell ref="P5:T5"/>
    <mergeCell ref="P6:T6"/>
    <mergeCell ref="C7:D7"/>
    <mergeCell ref="J7:K7"/>
    <mergeCell ref="Q7:R7"/>
    <mergeCell ref="W7:Y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2999999999999998" right="0.22999999999999998" top="0.59" bottom="0.59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9"/>
  <sheetViews>
    <sheetView showZeros="0" zoomScaleSheetLayoutView="100" workbookViewId="0" topLeftCell="A1">
      <selection activeCell="D36" sqref="D36:D65"/>
    </sheetView>
  </sheetViews>
  <sheetFormatPr defaultColWidth="9.00390625" defaultRowHeight="15.75"/>
  <cols>
    <col min="1" max="1" width="11.125" style="0" customWidth="1"/>
    <col min="2" max="7" width="9.875" style="0" customWidth="1"/>
    <col min="8" max="8" width="12.00390625" style="0" customWidth="1"/>
    <col min="9" max="14" width="9.875" style="0" customWidth="1"/>
    <col min="20" max="21" width="9.375" style="1" bestFit="1" customWidth="1"/>
    <col min="24" max="25" width="9.625" style="0" bestFit="1" customWidth="1"/>
    <col min="28" max="28" width="9.375" style="0" bestFit="1" customWidth="1"/>
    <col min="29" max="30" width="9.375" style="1" bestFit="1" customWidth="1"/>
    <col min="32" max="34" width="9.375" style="0" bestFit="1" customWidth="1"/>
  </cols>
  <sheetData>
    <row r="1" ht="12" customHeight="1"/>
    <row r="2" spans="1:14" ht="21" customHeight="1">
      <c r="A2" s="2"/>
      <c r="B2" s="3" t="s">
        <v>12</v>
      </c>
      <c r="C2" s="4"/>
      <c r="D2" s="4"/>
      <c r="E2" s="3" t="s">
        <v>13</v>
      </c>
      <c r="F2" s="3"/>
      <c r="G2" s="3"/>
      <c r="H2" s="5"/>
      <c r="I2" s="3" t="s">
        <v>12</v>
      </c>
      <c r="J2" s="4"/>
      <c r="K2" s="4"/>
      <c r="L2" s="3" t="s">
        <v>13</v>
      </c>
      <c r="M2" s="3"/>
      <c r="N2" s="3"/>
    </row>
    <row r="3" spans="1:34" ht="21" customHeight="1">
      <c r="A3" s="6" t="s">
        <v>39</v>
      </c>
      <c r="B3" s="7" t="s">
        <v>40</v>
      </c>
      <c r="C3" s="8"/>
      <c r="D3" s="9"/>
      <c r="E3" s="10" t="s">
        <v>40</v>
      </c>
      <c r="F3" s="8"/>
      <c r="G3" s="11"/>
      <c r="H3" s="12" t="s">
        <v>41</v>
      </c>
      <c r="I3" s="7" t="s">
        <v>40</v>
      </c>
      <c r="J3" s="8"/>
      <c r="K3" s="9"/>
      <c r="L3" s="10" t="s">
        <v>40</v>
      </c>
      <c r="M3" s="8"/>
      <c r="N3" s="9"/>
      <c r="Q3" s="188" t="s">
        <v>16</v>
      </c>
      <c r="R3" s="188" t="s">
        <v>12</v>
      </c>
      <c r="V3" s="188" t="s">
        <v>13</v>
      </c>
      <c r="Z3" t="s">
        <v>16</v>
      </c>
      <c r="AA3" s="191" t="s">
        <v>12</v>
      </c>
      <c r="AB3" s="191"/>
      <c r="AC3" s="191"/>
      <c r="AD3" s="191"/>
      <c r="AE3" s="191" t="s">
        <v>13</v>
      </c>
      <c r="AF3" s="191"/>
      <c r="AG3" s="191"/>
      <c r="AH3" s="191"/>
    </row>
    <row r="4" spans="1:34" ht="21" customHeight="1">
      <c r="A4" s="13" t="s">
        <v>42</v>
      </c>
      <c r="B4" s="14" t="s">
        <v>43</v>
      </c>
      <c r="C4" s="15" t="s">
        <v>44</v>
      </c>
      <c r="D4" s="16" t="s">
        <v>4</v>
      </c>
      <c r="E4" s="17" t="s">
        <v>43</v>
      </c>
      <c r="F4" s="15" t="s">
        <v>44</v>
      </c>
      <c r="G4" s="18" t="s">
        <v>4</v>
      </c>
      <c r="H4" s="19"/>
      <c r="I4" s="14" t="s">
        <v>43</v>
      </c>
      <c r="J4" s="15" t="s">
        <v>44</v>
      </c>
      <c r="K4" s="16" t="s">
        <v>4</v>
      </c>
      <c r="L4" s="17" t="s">
        <v>43</v>
      </c>
      <c r="M4" s="15" t="s">
        <v>44</v>
      </c>
      <c r="N4" s="133" t="s">
        <v>4</v>
      </c>
      <c r="S4" s="189" t="s">
        <v>45</v>
      </c>
      <c r="T4" s="190" t="s">
        <v>14</v>
      </c>
      <c r="U4" s="190" t="s">
        <v>15</v>
      </c>
      <c r="W4" s="191" t="s">
        <v>45</v>
      </c>
      <c r="X4" s="190" t="s">
        <v>14</v>
      </c>
      <c r="Y4" s="190" t="s">
        <v>15</v>
      </c>
      <c r="AB4" s="191" t="s">
        <v>45</v>
      </c>
      <c r="AC4" s="190" t="s">
        <v>14</v>
      </c>
      <c r="AD4" s="190" t="s">
        <v>15</v>
      </c>
      <c r="AF4" s="190" t="s">
        <v>45</v>
      </c>
      <c r="AG4" s="190" t="s">
        <v>14</v>
      </c>
      <c r="AH4" s="190" t="s">
        <v>15</v>
      </c>
    </row>
    <row r="5" spans="1:34" ht="18.75" customHeight="1">
      <c r="A5" s="20" t="s">
        <v>46</v>
      </c>
      <c r="B5" s="21">
        <f aca="true" t="shared" si="0" ref="B5:G5">B6+B13+B16+B22+B29+I7+I17+I22+B36+B45+B50+B56+B66+B65+I36+I40+I46+I55+I64+I66+I65</f>
        <v>6026758</v>
      </c>
      <c r="C5" s="22">
        <f t="shared" si="0"/>
        <v>2939239</v>
      </c>
      <c r="D5" s="22">
        <f t="shared" si="0"/>
        <v>2408804</v>
      </c>
      <c r="E5" s="23">
        <f t="shared" si="0"/>
        <v>1190647</v>
      </c>
      <c r="F5" s="22">
        <f t="shared" si="0"/>
        <v>563567</v>
      </c>
      <c r="G5" s="24">
        <f t="shared" si="0"/>
        <v>476475</v>
      </c>
      <c r="H5" s="25" t="s">
        <v>47</v>
      </c>
      <c r="I5" s="45">
        <v>63827</v>
      </c>
      <c r="J5" s="38">
        <v>21582</v>
      </c>
      <c r="K5" s="103">
        <v>21582</v>
      </c>
      <c r="L5" s="134">
        <v>0</v>
      </c>
      <c r="M5" s="135">
        <v>0</v>
      </c>
      <c r="N5" s="135">
        <v>0</v>
      </c>
      <c r="Q5" s="20" t="s">
        <v>48</v>
      </c>
      <c r="R5" s="21">
        <v>2408804</v>
      </c>
      <c r="V5" s="24">
        <v>476475</v>
      </c>
      <c r="X5" s="192"/>
      <c r="Y5" s="192"/>
      <c r="Z5" s="121" t="s">
        <v>47</v>
      </c>
      <c r="AA5" s="45">
        <v>21582</v>
      </c>
      <c r="AB5">
        <f aca="true" t="shared" si="1" ref="AB5:AB31">AA5-K5</f>
        <v>0</v>
      </c>
      <c r="AC5" s="1">
        <f aca="true" t="shared" si="2" ref="AC5:AC32">I5+AB5</f>
        <v>63827</v>
      </c>
      <c r="AD5" s="1">
        <f aca="true" t="shared" si="3" ref="AD5:AD32">J5+AB5</f>
        <v>21582</v>
      </c>
      <c r="AE5" s="193">
        <v>0</v>
      </c>
      <c r="AF5">
        <f aca="true" t="shared" si="4" ref="AF5:AF32">AE5-N5</f>
        <v>0</v>
      </c>
      <c r="AG5">
        <f aca="true" t="shared" si="5" ref="AG5:AG32">L5+AF5</f>
        <v>0</v>
      </c>
      <c r="AH5">
        <f aca="true" t="shared" si="6" ref="AH5:AH32">M5+AF5</f>
        <v>0</v>
      </c>
    </row>
    <row r="6" spans="1:34" ht="18.75" customHeight="1">
      <c r="A6" s="20" t="s">
        <v>49</v>
      </c>
      <c r="B6" s="26">
        <f aca="true" t="shared" si="7" ref="B6:G6">SUM(B7:B12)</f>
        <v>832162</v>
      </c>
      <c r="C6" s="26">
        <f t="shared" si="7"/>
        <v>472329</v>
      </c>
      <c r="D6" s="22">
        <f t="shared" si="7"/>
        <v>315500</v>
      </c>
      <c r="E6" s="27">
        <f t="shared" si="7"/>
        <v>289433</v>
      </c>
      <c r="F6" s="28">
        <f t="shared" si="7"/>
        <v>206919</v>
      </c>
      <c r="G6" s="29">
        <f t="shared" si="7"/>
        <v>152188</v>
      </c>
      <c r="H6" s="25" t="s">
        <v>50</v>
      </c>
      <c r="I6" s="45">
        <v>0</v>
      </c>
      <c r="J6" s="38">
        <v>0</v>
      </c>
      <c r="K6" s="103">
        <v>0</v>
      </c>
      <c r="L6" s="37">
        <v>0</v>
      </c>
      <c r="M6" s="38">
        <v>0</v>
      </c>
      <c r="N6" s="38">
        <v>0</v>
      </c>
      <c r="Q6" s="20" t="s">
        <v>51</v>
      </c>
      <c r="R6" s="26">
        <v>315500</v>
      </c>
      <c r="S6">
        <f aca="true" t="shared" si="8" ref="S6:S31">R6-D6</f>
        <v>0</v>
      </c>
      <c r="V6" s="29">
        <v>152188</v>
      </c>
      <c r="W6">
        <f aca="true" t="shared" si="9" ref="W6:W31">V6-G6</f>
        <v>0</v>
      </c>
      <c r="X6" s="192"/>
      <c r="Y6" s="192"/>
      <c r="Z6" s="121" t="s">
        <v>50</v>
      </c>
      <c r="AA6" s="45">
        <v>0</v>
      </c>
      <c r="AB6">
        <f t="shared" si="1"/>
        <v>0</v>
      </c>
      <c r="AC6" s="1">
        <f t="shared" si="2"/>
        <v>0</v>
      </c>
      <c r="AD6" s="1">
        <f t="shared" si="3"/>
        <v>0</v>
      </c>
      <c r="AE6" s="193">
        <v>0</v>
      </c>
      <c r="AF6">
        <f t="shared" si="4"/>
        <v>0</v>
      </c>
      <c r="AG6">
        <f t="shared" si="5"/>
        <v>0</v>
      </c>
      <c r="AH6">
        <f t="shared" si="6"/>
        <v>0</v>
      </c>
    </row>
    <row r="7" spans="1:34" ht="18.75" customHeight="1">
      <c r="A7" s="30" t="s">
        <v>52</v>
      </c>
      <c r="B7" s="31">
        <v>20900</v>
      </c>
      <c r="C7" s="31">
        <v>20900</v>
      </c>
      <c r="D7" s="32">
        <v>0</v>
      </c>
      <c r="E7" s="33">
        <v>0</v>
      </c>
      <c r="F7" s="34">
        <v>0</v>
      </c>
      <c r="G7" s="35">
        <v>0</v>
      </c>
      <c r="H7" s="36" t="s">
        <v>53</v>
      </c>
      <c r="I7" s="55">
        <v>194820</v>
      </c>
      <c r="J7" s="56">
        <v>57884</v>
      </c>
      <c r="K7" s="108">
        <v>57884</v>
      </c>
      <c r="L7" s="58">
        <v>0</v>
      </c>
      <c r="M7" s="56">
        <v>0</v>
      </c>
      <c r="N7" s="56">
        <v>0</v>
      </c>
      <c r="Q7" s="30" t="s">
        <v>54</v>
      </c>
      <c r="R7" s="31">
        <v>0</v>
      </c>
      <c r="S7">
        <f t="shared" si="8"/>
        <v>0</v>
      </c>
      <c r="T7" s="1">
        <f aca="true" t="shared" si="10" ref="T7:T32">B7+S7</f>
        <v>20900</v>
      </c>
      <c r="U7" s="1">
        <f aca="true" t="shared" si="11" ref="U7:U32">C7+S7</f>
        <v>20900</v>
      </c>
      <c r="V7" s="35">
        <v>0</v>
      </c>
      <c r="W7">
        <f t="shared" si="9"/>
        <v>0</v>
      </c>
      <c r="X7" s="192">
        <f aca="true" t="shared" si="12" ref="X7:X32">E7+W7</f>
        <v>0</v>
      </c>
      <c r="Y7" s="192">
        <f aca="true" t="shared" si="13" ref="Y7:Y32">F7+W7</f>
        <v>0</v>
      </c>
      <c r="Z7" s="194" t="s">
        <v>53</v>
      </c>
      <c r="AA7" s="55">
        <v>57884</v>
      </c>
      <c r="AB7">
        <f t="shared" si="1"/>
        <v>0</v>
      </c>
      <c r="AC7" s="1">
        <f t="shared" si="2"/>
        <v>194820</v>
      </c>
      <c r="AD7" s="1">
        <f t="shared" si="3"/>
        <v>57884</v>
      </c>
      <c r="AE7" s="193">
        <v>0</v>
      </c>
      <c r="AF7">
        <f t="shared" si="4"/>
        <v>0</v>
      </c>
      <c r="AG7">
        <f t="shared" si="5"/>
        <v>0</v>
      </c>
      <c r="AH7">
        <f t="shared" si="6"/>
        <v>0</v>
      </c>
    </row>
    <row r="8" spans="1:34" ht="18.75" customHeight="1">
      <c r="A8" s="25" t="s">
        <v>55</v>
      </c>
      <c r="B8" s="31">
        <v>174900</v>
      </c>
      <c r="C8" s="31">
        <v>92030</v>
      </c>
      <c r="D8" s="32">
        <v>80466</v>
      </c>
      <c r="E8" s="37">
        <v>28864</v>
      </c>
      <c r="F8" s="38">
        <v>19931</v>
      </c>
      <c r="G8" s="39">
        <v>19931</v>
      </c>
      <c r="H8" s="30" t="s">
        <v>56</v>
      </c>
      <c r="I8" s="52">
        <v>133809</v>
      </c>
      <c r="J8" s="53">
        <v>41443</v>
      </c>
      <c r="K8" s="114">
        <v>41443</v>
      </c>
      <c r="L8" s="113">
        <v>0</v>
      </c>
      <c r="M8" s="53">
        <v>0</v>
      </c>
      <c r="N8" s="53">
        <v>0</v>
      </c>
      <c r="Q8" s="25" t="s">
        <v>55</v>
      </c>
      <c r="R8" s="31">
        <v>80466</v>
      </c>
      <c r="S8">
        <f t="shared" si="8"/>
        <v>0</v>
      </c>
      <c r="T8" s="1">
        <f t="shared" si="10"/>
        <v>174900</v>
      </c>
      <c r="U8" s="1">
        <f t="shared" si="11"/>
        <v>92030</v>
      </c>
      <c r="V8" s="39">
        <v>19931</v>
      </c>
      <c r="W8">
        <f t="shared" si="9"/>
        <v>0</v>
      </c>
      <c r="X8" s="192">
        <f t="shared" si="12"/>
        <v>28864</v>
      </c>
      <c r="Y8" s="192">
        <f t="shared" si="13"/>
        <v>19931</v>
      </c>
      <c r="Z8" s="195" t="s">
        <v>56</v>
      </c>
      <c r="AA8" s="52">
        <v>41443</v>
      </c>
      <c r="AB8">
        <f t="shared" si="1"/>
        <v>0</v>
      </c>
      <c r="AC8" s="1">
        <f t="shared" si="2"/>
        <v>133809</v>
      </c>
      <c r="AD8" s="1">
        <f t="shared" si="3"/>
        <v>41443</v>
      </c>
      <c r="AE8" s="193">
        <v>0</v>
      </c>
      <c r="AF8">
        <f t="shared" si="4"/>
        <v>0</v>
      </c>
      <c r="AG8">
        <f t="shared" si="5"/>
        <v>0</v>
      </c>
      <c r="AH8">
        <f t="shared" si="6"/>
        <v>0</v>
      </c>
    </row>
    <row r="9" spans="1:34" ht="18.75" customHeight="1">
      <c r="A9" s="25" t="s">
        <v>57</v>
      </c>
      <c r="B9" s="31">
        <v>168555</v>
      </c>
      <c r="C9" s="31">
        <v>118555</v>
      </c>
      <c r="D9" s="32">
        <v>64591</v>
      </c>
      <c r="E9" s="37">
        <v>22590</v>
      </c>
      <c r="F9" s="38">
        <v>16090</v>
      </c>
      <c r="G9" s="39">
        <v>14330</v>
      </c>
      <c r="H9" s="40" t="s">
        <v>58</v>
      </c>
      <c r="I9" s="66">
        <v>53836</v>
      </c>
      <c r="J9" s="38">
        <v>9266</v>
      </c>
      <c r="K9" s="103">
        <v>9266</v>
      </c>
      <c r="L9" s="113">
        <v>0</v>
      </c>
      <c r="M9" s="53">
        <v>0</v>
      </c>
      <c r="N9" s="53">
        <v>0</v>
      </c>
      <c r="Q9" s="25" t="s">
        <v>57</v>
      </c>
      <c r="R9" s="31">
        <v>64591</v>
      </c>
      <c r="S9">
        <f t="shared" si="8"/>
        <v>0</v>
      </c>
      <c r="T9" s="1">
        <f t="shared" si="10"/>
        <v>168555</v>
      </c>
      <c r="U9" s="1">
        <f t="shared" si="11"/>
        <v>118555</v>
      </c>
      <c r="V9" s="39">
        <v>14330</v>
      </c>
      <c r="W9">
        <f t="shared" si="9"/>
        <v>0</v>
      </c>
      <c r="X9" s="192">
        <f t="shared" si="12"/>
        <v>22590</v>
      </c>
      <c r="Y9" s="192">
        <f t="shared" si="13"/>
        <v>16090</v>
      </c>
      <c r="Z9" s="111" t="s">
        <v>58</v>
      </c>
      <c r="AA9" s="66">
        <v>9266</v>
      </c>
      <c r="AB9">
        <f t="shared" si="1"/>
        <v>0</v>
      </c>
      <c r="AC9" s="1">
        <f t="shared" si="2"/>
        <v>53836</v>
      </c>
      <c r="AD9" s="1">
        <f t="shared" si="3"/>
        <v>9266</v>
      </c>
      <c r="AE9" s="193">
        <v>0</v>
      </c>
      <c r="AF9">
        <f t="shared" si="4"/>
        <v>0</v>
      </c>
      <c r="AG9">
        <f t="shared" si="5"/>
        <v>0</v>
      </c>
      <c r="AH9">
        <f t="shared" si="6"/>
        <v>0</v>
      </c>
    </row>
    <row r="10" spans="1:34" ht="18.75" customHeight="1">
      <c r="A10" s="25" t="s">
        <v>59</v>
      </c>
      <c r="B10" s="31">
        <v>288869</v>
      </c>
      <c r="C10" s="31">
        <v>128499</v>
      </c>
      <c r="D10" s="32">
        <v>128499</v>
      </c>
      <c r="E10" s="37">
        <v>11225</v>
      </c>
      <c r="F10" s="38">
        <v>11225</v>
      </c>
      <c r="G10" s="39">
        <v>11225</v>
      </c>
      <c r="H10" s="40" t="s">
        <v>60</v>
      </c>
      <c r="I10" s="62">
        <v>0</v>
      </c>
      <c r="J10" s="38">
        <v>0</v>
      </c>
      <c r="K10" s="103">
        <v>0</v>
      </c>
      <c r="L10" s="113">
        <v>0</v>
      </c>
      <c r="M10" s="53">
        <v>0</v>
      </c>
      <c r="N10" s="53">
        <v>0</v>
      </c>
      <c r="Q10" s="25" t="s">
        <v>59</v>
      </c>
      <c r="R10" s="31">
        <v>128499</v>
      </c>
      <c r="S10">
        <f t="shared" si="8"/>
        <v>0</v>
      </c>
      <c r="T10" s="1">
        <f t="shared" si="10"/>
        <v>288869</v>
      </c>
      <c r="U10" s="1">
        <f t="shared" si="11"/>
        <v>128499</v>
      </c>
      <c r="V10" s="39">
        <v>11225</v>
      </c>
      <c r="W10">
        <f t="shared" si="9"/>
        <v>0</v>
      </c>
      <c r="X10" s="192">
        <f t="shared" si="12"/>
        <v>11225</v>
      </c>
      <c r="Y10" s="192">
        <f t="shared" si="13"/>
        <v>11225</v>
      </c>
      <c r="Z10" s="111" t="s">
        <v>60</v>
      </c>
      <c r="AA10" s="62">
        <v>0</v>
      </c>
      <c r="AB10">
        <f t="shared" si="1"/>
        <v>0</v>
      </c>
      <c r="AC10" s="1">
        <f t="shared" si="2"/>
        <v>0</v>
      </c>
      <c r="AD10" s="1">
        <f t="shared" si="3"/>
        <v>0</v>
      </c>
      <c r="AE10" s="193">
        <v>0</v>
      </c>
      <c r="AF10">
        <f t="shared" si="4"/>
        <v>0</v>
      </c>
      <c r="AG10">
        <f t="shared" si="5"/>
        <v>0</v>
      </c>
      <c r="AH10">
        <f t="shared" si="6"/>
        <v>0</v>
      </c>
    </row>
    <row r="11" spans="1:34" ht="18.75" customHeight="1">
      <c r="A11" s="41" t="s">
        <v>61</v>
      </c>
      <c r="B11" s="42">
        <v>159644</v>
      </c>
      <c r="C11" s="43">
        <v>103251</v>
      </c>
      <c r="D11" s="44">
        <v>41944</v>
      </c>
      <c r="E11" s="37">
        <v>64770</v>
      </c>
      <c r="F11" s="38">
        <v>49097</v>
      </c>
      <c r="G11" s="39">
        <v>18606</v>
      </c>
      <c r="H11" s="40" t="s">
        <v>62</v>
      </c>
      <c r="I11" s="62">
        <v>0</v>
      </c>
      <c r="J11" s="136">
        <v>0</v>
      </c>
      <c r="K11" s="137">
        <v>0</v>
      </c>
      <c r="L11" s="113">
        <v>0</v>
      </c>
      <c r="M11" s="53">
        <v>0</v>
      </c>
      <c r="N11" s="53">
        <v>0</v>
      </c>
      <c r="Q11" s="41" t="s">
        <v>61</v>
      </c>
      <c r="R11" s="42">
        <v>41944</v>
      </c>
      <c r="S11">
        <f t="shared" si="8"/>
        <v>0</v>
      </c>
      <c r="T11" s="1">
        <f t="shared" si="10"/>
        <v>159644</v>
      </c>
      <c r="U11" s="1">
        <f t="shared" si="11"/>
        <v>103251</v>
      </c>
      <c r="V11" s="39">
        <v>18606</v>
      </c>
      <c r="W11">
        <f t="shared" si="9"/>
        <v>0</v>
      </c>
      <c r="X11" s="192">
        <f t="shared" si="12"/>
        <v>64770</v>
      </c>
      <c r="Y11" s="192">
        <f t="shared" si="13"/>
        <v>49097</v>
      </c>
      <c r="Z11" s="111" t="s">
        <v>62</v>
      </c>
      <c r="AA11" s="62">
        <v>0</v>
      </c>
      <c r="AB11">
        <f t="shared" si="1"/>
        <v>0</v>
      </c>
      <c r="AC11" s="1">
        <f t="shared" si="2"/>
        <v>0</v>
      </c>
      <c r="AD11" s="1">
        <f t="shared" si="3"/>
        <v>0</v>
      </c>
      <c r="AE11" s="193">
        <v>0</v>
      </c>
      <c r="AF11">
        <f t="shared" si="4"/>
        <v>0</v>
      </c>
      <c r="AG11">
        <f t="shared" si="5"/>
        <v>0</v>
      </c>
      <c r="AH11">
        <f t="shared" si="6"/>
        <v>0</v>
      </c>
    </row>
    <row r="12" spans="1:34" ht="18.75" customHeight="1">
      <c r="A12" s="41" t="s">
        <v>63</v>
      </c>
      <c r="B12" s="45">
        <v>19294</v>
      </c>
      <c r="C12" s="31">
        <v>9094</v>
      </c>
      <c r="D12" s="32">
        <v>0</v>
      </c>
      <c r="E12" s="37">
        <v>161984</v>
      </c>
      <c r="F12" s="38">
        <v>110576</v>
      </c>
      <c r="G12" s="39">
        <v>88096</v>
      </c>
      <c r="H12" s="40" t="s">
        <v>64</v>
      </c>
      <c r="I12" s="66">
        <v>0</v>
      </c>
      <c r="J12" s="38">
        <v>0</v>
      </c>
      <c r="K12" s="103">
        <v>0</v>
      </c>
      <c r="L12" s="113">
        <v>0</v>
      </c>
      <c r="M12" s="53">
        <v>0</v>
      </c>
      <c r="N12" s="53">
        <v>0</v>
      </c>
      <c r="Q12" s="41" t="s">
        <v>63</v>
      </c>
      <c r="R12" s="45">
        <v>0</v>
      </c>
      <c r="S12">
        <f t="shared" si="8"/>
        <v>0</v>
      </c>
      <c r="T12" s="1">
        <f t="shared" si="10"/>
        <v>19294</v>
      </c>
      <c r="U12" s="1">
        <f t="shared" si="11"/>
        <v>9094</v>
      </c>
      <c r="V12" s="39">
        <v>88096</v>
      </c>
      <c r="W12">
        <f t="shared" si="9"/>
        <v>0</v>
      </c>
      <c r="X12" s="192">
        <f t="shared" si="12"/>
        <v>161984</v>
      </c>
      <c r="Y12" s="192">
        <f t="shared" si="13"/>
        <v>110576</v>
      </c>
      <c r="Z12" s="111" t="s">
        <v>64</v>
      </c>
      <c r="AA12" s="66">
        <v>0</v>
      </c>
      <c r="AB12">
        <f t="shared" si="1"/>
        <v>0</v>
      </c>
      <c r="AC12" s="1">
        <f t="shared" si="2"/>
        <v>0</v>
      </c>
      <c r="AD12" s="1">
        <f t="shared" si="3"/>
        <v>0</v>
      </c>
      <c r="AE12" s="193">
        <v>0</v>
      </c>
      <c r="AF12">
        <f t="shared" si="4"/>
        <v>0</v>
      </c>
      <c r="AG12">
        <f t="shared" si="5"/>
        <v>0</v>
      </c>
      <c r="AH12">
        <f t="shared" si="6"/>
        <v>0</v>
      </c>
    </row>
    <row r="13" spans="1:34" ht="18.75" customHeight="1">
      <c r="A13" s="36" t="s">
        <v>65</v>
      </c>
      <c r="B13" s="46">
        <v>0</v>
      </c>
      <c r="C13" s="26">
        <v>0</v>
      </c>
      <c r="D13" s="22">
        <v>0</v>
      </c>
      <c r="E13" s="47">
        <v>0</v>
      </c>
      <c r="F13" s="48">
        <v>0</v>
      </c>
      <c r="G13" s="49">
        <v>0</v>
      </c>
      <c r="H13" s="40" t="s">
        <v>66</v>
      </c>
      <c r="I13" s="52">
        <v>7175</v>
      </c>
      <c r="J13" s="53">
        <v>7175</v>
      </c>
      <c r="K13" s="114">
        <v>7175</v>
      </c>
      <c r="L13" s="113">
        <v>0</v>
      </c>
      <c r="M13" s="53">
        <v>0</v>
      </c>
      <c r="N13" s="53">
        <v>0</v>
      </c>
      <c r="Q13" s="36" t="s">
        <v>67</v>
      </c>
      <c r="R13" s="46">
        <v>0</v>
      </c>
      <c r="S13">
        <f t="shared" si="8"/>
        <v>0</v>
      </c>
      <c r="T13" s="1">
        <f t="shared" si="10"/>
        <v>0</v>
      </c>
      <c r="U13" s="1">
        <f t="shared" si="11"/>
        <v>0</v>
      </c>
      <c r="V13" s="49">
        <v>0</v>
      </c>
      <c r="W13">
        <f t="shared" si="9"/>
        <v>0</v>
      </c>
      <c r="X13" s="192">
        <f t="shared" si="12"/>
        <v>0</v>
      </c>
      <c r="Y13" s="192">
        <f t="shared" si="13"/>
        <v>0</v>
      </c>
      <c r="Z13" s="111" t="s">
        <v>66</v>
      </c>
      <c r="AA13" s="52">
        <v>7175</v>
      </c>
      <c r="AB13">
        <f t="shared" si="1"/>
        <v>0</v>
      </c>
      <c r="AC13" s="1">
        <f t="shared" si="2"/>
        <v>7175</v>
      </c>
      <c r="AD13" s="1">
        <f t="shared" si="3"/>
        <v>7175</v>
      </c>
      <c r="AE13" s="193">
        <v>0</v>
      </c>
      <c r="AF13">
        <f t="shared" si="4"/>
        <v>0</v>
      </c>
      <c r="AG13">
        <f t="shared" si="5"/>
        <v>0</v>
      </c>
      <c r="AH13">
        <f t="shared" si="6"/>
        <v>0</v>
      </c>
    </row>
    <row r="14" spans="1:34" ht="18.75" customHeight="1">
      <c r="A14" s="30" t="s">
        <v>68</v>
      </c>
      <c r="B14" s="50">
        <v>0</v>
      </c>
      <c r="C14" s="34">
        <v>0</v>
      </c>
      <c r="D14" s="51"/>
      <c r="E14" s="33">
        <v>0</v>
      </c>
      <c r="F14" s="34">
        <v>0</v>
      </c>
      <c r="G14" s="35"/>
      <c r="H14" s="40" t="s">
        <v>69</v>
      </c>
      <c r="I14" s="66">
        <v>0</v>
      </c>
      <c r="J14" s="53">
        <v>0</v>
      </c>
      <c r="K14" s="114">
        <v>0</v>
      </c>
      <c r="L14" s="113">
        <v>0</v>
      </c>
      <c r="M14" s="53">
        <v>0</v>
      </c>
      <c r="N14" s="53">
        <v>0</v>
      </c>
      <c r="Q14" s="30" t="s">
        <v>68</v>
      </c>
      <c r="R14" s="50"/>
      <c r="S14">
        <f t="shared" si="8"/>
        <v>0</v>
      </c>
      <c r="T14" s="1">
        <f t="shared" si="10"/>
        <v>0</v>
      </c>
      <c r="U14" s="1">
        <f t="shared" si="11"/>
        <v>0</v>
      </c>
      <c r="V14" s="35"/>
      <c r="W14">
        <f t="shared" si="9"/>
        <v>0</v>
      </c>
      <c r="X14" s="192">
        <f t="shared" si="12"/>
        <v>0</v>
      </c>
      <c r="Y14" s="192">
        <f t="shared" si="13"/>
        <v>0</v>
      </c>
      <c r="Z14" s="111" t="s">
        <v>69</v>
      </c>
      <c r="AA14" s="66">
        <v>0</v>
      </c>
      <c r="AB14">
        <f t="shared" si="1"/>
        <v>0</v>
      </c>
      <c r="AC14" s="1">
        <f t="shared" si="2"/>
        <v>0</v>
      </c>
      <c r="AD14" s="1">
        <f t="shared" si="3"/>
        <v>0</v>
      </c>
      <c r="AE14" s="193">
        <v>0</v>
      </c>
      <c r="AF14">
        <f t="shared" si="4"/>
        <v>0</v>
      </c>
      <c r="AG14">
        <f t="shared" si="5"/>
        <v>0</v>
      </c>
      <c r="AH14">
        <f t="shared" si="6"/>
        <v>0</v>
      </c>
    </row>
    <row r="15" spans="1:34" ht="18.75" customHeight="1">
      <c r="A15" s="25" t="s">
        <v>70</v>
      </c>
      <c r="B15" s="52">
        <v>0</v>
      </c>
      <c r="C15" s="53">
        <v>0</v>
      </c>
      <c r="D15" s="54"/>
      <c r="E15" s="37">
        <v>0</v>
      </c>
      <c r="F15" s="38">
        <v>0</v>
      </c>
      <c r="G15" s="39"/>
      <c r="H15" s="40" t="s">
        <v>71</v>
      </c>
      <c r="I15" s="66">
        <v>0</v>
      </c>
      <c r="J15" s="38">
        <v>0</v>
      </c>
      <c r="K15" s="103">
        <v>0</v>
      </c>
      <c r="L15" s="113">
        <v>0</v>
      </c>
      <c r="M15" s="53">
        <v>0</v>
      </c>
      <c r="N15" s="53">
        <v>0</v>
      </c>
      <c r="Q15" s="25" t="s">
        <v>70</v>
      </c>
      <c r="R15" s="52"/>
      <c r="S15">
        <f t="shared" si="8"/>
        <v>0</v>
      </c>
      <c r="T15" s="1">
        <f t="shared" si="10"/>
        <v>0</v>
      </c>
      <c r="U15" s="1">
        <f t="shared" si="11"/>
        <v>0</v>
      </c>
      <c r="V15" s="39"/>
      <c r="W15">
        <f t="shared" si="9"/>
        <v>0</v>
      </c>
      <c r="X15" s="192">
        <f t="shared" si="12"/>
        <v>0</v>
      </c>
      <c r="Y15" s="192">
        <f t="shared" si="13"/>
        <v>0</v>
      </c>
      <c r="Z15" s="111" t="s">
        <v>71</v>
      </c>
      <c r="AA15" s="66">
        <v>0</v>
      </c>
      <c r="AB15">
        <f t="shared" si="1"/>
        <v>0</v>
      </c>
      <c r="AC15" s="1">
        <f t="shared" si="2"/>
        <v>0</v>
      </c>
      <c r="AD15" s="1">
        <f t="shared" si="3"/>
        <v>0</v>
      </c>
      <c r="AE15" s="193">
        <v>0</v>
      </c>
      <c r="AF15">
        <f t="shared" si="4"/>
        <v>0</v>
      </c>
      <c r="AG15">
        <f t="shared" si="5"/>
        <v>0</v>
      </c>
      <c r="AH15">
        <f t="shared" si="6"/>
        <v>0</v>
      </c>
    </row>
    <row r="16" spans="1:34" ht="18.75" customHeight="1">
      <c r="A16" s="36" t="s">
        <v>72</v>
      </c>
      <c r="B16" s="55">
        <v>0</v>
      </c>
      <c r="C16" s="56">
        <v>0</v>
      </c>
      <c r="D16" s="57">
        <v>0</v>
      </c>
      <c r="E16" s="58">
        <v>0</v>
      </c>
      <c r="F16" s="56">
        <v>0</v>
      </c>
      <c r="G16" s="59">
        <v>0</v>
      </c>
      <c r="H16" s="60" t="s">
        <v>73</v>
      </c>
      <c r="I16" s="138">
        <v>0</v>
      </c>
      <c r="J16" s="53">
        <v>0</v>
      </c>
      <c r="K16" s="114">
        <v>0</v>
      </c>
      <c r="L16" s="113">
        <v>0</v>
      </c>
      <c r="M16" s="53">
        <v>0</v>
      </c>
      <c r="N16" s="53">
        <v>0</v>
      </c>
      <c r="Q16" s="36" t="s">
        <v>74</v>
      </c>
      <c r="R16" s="55">
        <v>0</v>
      </c>
      <c r="S16">
        <f t="shared" si="8"/>
        <v>0</v>
      </c>
      <c r="T16" s="1">
        <f t="shared" si="10"/>
        <v>0</v>
      </c>
      <c r="U16" s="1">
        <f t="shared" si="11"/>
        <v>0</v>
      </c>
      <c r="V16" s="59">
        <v>0</v>
      </c>
      <c r="W16">
        <f t="shared" si="9"/>
        <v>0</v>
      </c>
      <c r="X16" s="192">
        <f t="shared" si="12"/>
        <v>0</v>
      </c>
      <c r="Y16" s="192">
        <f t="shared" si="13"/>
        <v>0</v>
      </c>
      <c r="Z16" s="196" t="s">
        <v>73</v>
      </c>
      <c r="AA16" s="138">
        <v>0</v>
      </c>
      <c r="AB16">
        <f t="shared" si="1"/>
        <v>0</v>
      </c>
      <c r="AC16" s="1">
        <f t="shared" si="2"/>
        <v>0</v>
      </c>
      <c r="AD16" s="1">
        <f t="shared" si="3"/>
        <v>0</v>
      </c>
      <c r="AE16" s="193">
        <v>0</v>
      </c>
      <c r="AF16">
        <f t="shared" si="4"/>
        <v>0</v>
      </c>
      <c r="AG16">
        <f t="shared" si="5"/>
        <v>0</v>
      </c>
      <c r="AH16">
        <f t="shared" si="6"/>
        <v>0</v>
      </c>
    </row>
    <row r="17" spans="1:34" ht="18.75" customHeight="1">
      <c r="A17" s="30" t="s">
        <v>75</v>
      </c>
      <c r="B17" s="52">
        <v>0</v>
      </c>
      <c r="C17" s="53">
        <v>0</v>
      </c>
      <c r="D17" s="54"/>
      <c r="E17" s="33">
        <v>0</v>
      </c>
      <c r="F17" s="34">
        <v>0</v>
      </c>
      <c r="G17" s="35"/>
      <c r="H17" s="61" t="s">
        <v>76</v>
      </c>
      <c r="I17" s="139">
        <v>415310</v>
      </c>
      <c r="J17" s="56">
        <v>69424</v>
      </c>
      <c r="K17" s="108">
        <v>69424</v>
      </c>
      <c r="L17" s="140">
        <v>5818</v>
      </c>
      <c r="M17" s="26">
        <v>5818</v>
      </c>
      <c r="N17" s="26">
        <v>5818</v>
      </c>
      <c r="Q17" s="30" t="s">
        <v>75</v>
      </c>
      <c r="R17" s="52"/>
      <c r="S17">
        <f t="shared" si="8"/>
        <v>0</v>
      </c>
      <c r="T17" s="1">
        <f t="shared" si="10"/>
        <v>0</v>
      </c>
      <c r="U17" s="1">
        <f t="shared" si="11"/>
        <v>0</v>
      </c>
      <c r="V17" s="35"/>
      <c r="W17">
        <f t="shared" si="9"/>
        <v>0</v>
      </c>
      <c r="X17" s="192">
        <f t="shared" si="12"/>
        <v>0</v>
      </c>
      <c r="Y17" s="192">
        <f t="shared" si="13"/>
        <v>0</v>
      </c>
      <c r="Z17" s="104" t="s">
        <v>76</v>
      </c>
      <c r="AA17" s="139">
        <v>69424</v>
      </c>
      <c r="AB17">
        <f t="shared" si="1"/>
        <v>0</v>
      </c>
      <c r="AC17" s="1">
        <f t="shared" si="2"/>
        <v>415310</v>
      </c>
      <c r="AD17" s="1">
        <f t="shared" si="3"/>
        <v>69424</v>
      </c>
      <c r="AE17" s="193">
        <v>5818</v>
      </c>
      <c r="AF17">
        <f t="shared" si="4"/>
        <v>0</v>
      </c>
      <c r="AG17">
        <f t="shared" si="5"/>
        <v>5818</v>
      </c>
      <c r="AH17">
        <f t="shared" si="6"/>
        <v>5818</v>
      </c>
    </row>
    <row r="18" spans="1:34" ht="18.75" customHeight="1">
      <c r="A18" s="25" t="s">
        <v>77</v>
      </c>
      <c r="B18" s="62">
        <v>0</v>
      </c>
      <c r="C18" s="63">
        <v>0</v>
      </c>
      <c r="D18" s="64"/>
      <c r="E18" s="37">
        <v>0</v>
      </c>
      <c r="F18" s="38">
        <v>0</v>
      </c>
      <c r="G18" s="39"/>
      <c r="H18" s="65" t="s">
        <v>52</v>
      </c>
      <c r="I18" s="138">
        <v>104108</v>
      </c>
      <c r="J18" s="53">
        <v>6782</v>
      </c>
      <c r="K18" s="114">
        <v>6782</v>
      </c>
      <c r="L18" s="141">
        <v>5818</v>
      </c>
      <c r="M18" s="99">
        <v>5818</v>
      </c>
      <c r="N18" s="99">
        <v>5818</v>
      </c>
      <c r="Q18" s="25" t="s">
        <v>77</v>
      </c>
      <c r="R18" s="62"/>
      <c r="S18">
        <f t="shared" si="8"/>
        <v>0</v>
      </c>
      <c r="T18" s="1">
        <f t="shared" si="10"/>
        <v>0</v>
      </c>
      <c r="U18" s="1">
        <f t="shared" si="11"/>
        <v>0</v>
      </c>
      <c r="V18" s="39"/>
      <c r="W18">
        <f t="shared" si="9"/>
        <v>0</v>
      </c>
      <c r="X18" s="192">
        <f t="shared" si="12"/>
        <v>0</v>
      </c>
      <c r="Y18" s="192">
        <f t="shared" si="13"/>
        <v>0</v>
      </c>
      <c r="Z18" s="197" t="s">
        <v>54</v>
      </c>
      <c r="AA18" s="138">
        <v>6782</v>
      </c>
      <c r="AB18">
        <f t="shared" si="1"/>
        <v>0</v>
      </c>
      <c r="AC18" s="1">
        <f t="shared" si="2"/>
        <v>104108</v>
      </c>
      <c r="AD18" s="1">
        <f t="shared" si="3"/>
        <v>6782</v>
      </c>
      <c r="AE18" s="193">
        <v>5818</v>
      </c>
      <c r="AF18">
        <f t="shared" si="4"/>
        <v>0</v>
      </c>
      <c r="AG18">
        <f t="shared" si="5"/>
        <v>5818</v>
      </c>
      <c r="AH18">
        <f t="shared" si="6"/>
        <v>5818</v>
      </c>
    </row>
    <row r="19" spans="1:34" ht="18.75" customHeight="1">
      <c r="A19" s="25" t="s">
        <v>78</v>
      </c>
      <c r="B19" s="66">
        <v>0</v>
      </c>
      <c r="C19" s="38">
        <v>0</v>
      </c>
      <c r="D19" s="67"/>
      <c r="E19" s="37">
        <v>0</v>
      </c>
      <c r="F19" s="38">
        <v>0</v>
      </c>
      <c r="G19" s="39"/>
      <c r="H19" s="65" t="s">
        <v>79</v>
      </c>
      <c r="I19" s="138">
        <v>2244</v>
      </c>
      <c r="J19" s="53">
        <v>2244</v>
      </c>
      <c r="K19" s="114">
        <v>2244</v>
      </c>
      <c r="L19" s="142">
        <v>0</v>
      </c>
      <c r="M19" s="31">
        <v>0</v>
      </c>
      <c r="N19" s="31">
        <v>0</v>
      </c>
      <c r="Q19" s="25" t="s">
        <v>78</v>
      </c>
      <c r="R19" s="66"/>
      <c r="S19">
        <f t="shared" si="8"/>
        <v>0</v>
      </c>
      <c r="T19" s="1">
        <f t="shared" si="10"/>
        <v>0</v>
      </c>
      <c r="U19" s="1">
        <f t="shared" si="11"/>
        <v>0</v>
      </c>
      <c r="V19" s="39"/>
      <c r="W19">
        <f t="shared" si="9"/>
        <v>0</v>
      </c>
      <c r="X19" s="192">
        <f t="shared" si="12"/>
        <v>0</v>
      </c>
      <c r="Y19" s="192">
        <f t="shared" si="13"/>
        <v>0</v>
      </c>
      <c r="Z19" s="197" t="s">
        <v>79</v>
      </c>
      <c r="AA19" s="138">
        <v>2244</v>
      </c>
      <c r="AB19">
        <f t="shared" si="1"/>
        <v>0</v>
      </c>
      <c r="AC19" s="1">
        <f t="shared" si="2"/>
        <v>2244</v>
      </c>
      <c r="AD19" s="1">
        <f t="shared" si="3"/>
        <v>2244</v>
      </c>
      <c r="AE19" s="193">
        <v>0</v>
      </c>
      <c r="AF19">
        <f t="shared" si="4"/>
        <v>0</v>
      </c>
      <c r="AG19">
        <f t="shared" si="5"/>
        <v>0</v>
      </c>
      <c r="AH19">
        <f t="shared" si="6"/>
        <v>0</v>
      </c>
    </row>
    <row r="20" spans="1:34" ht="18.75" customHeight="1">
      <c r="A20" s="25" t="s">
        <v>80</v>
      </c>
      <c r="B20" s="68">
        <v>0</v>
      </c>
      <c r="C20" s="43">
        <v>0</v>
      </c>
      <c r="D20" s="44"/>
      <c r="E20" s="37">
        <v>0</v>
      </c>
      <c r="F20" s="38">
        <v>0</v>
      </c>
      <c r="G20" s="39"/>
      <c r="H20" s="69" t="s">
        <v>81</v>
      </c>
      <c r="I20" s="138">
        <v>0</v>
      </c>
      <c r="J20" s="53">
        <v>0</v>
      </c>
      <c r="K20" s="114">
        <v>0</v>
      </c>
      <c r="L20" s="142">
        <v>0</v>
      </c>
      <c r="M20" s="31">
        <v>0</v>
      </c>
      <c r="N20" s="31">
        <v>0</v>
      </c>
      <c r="Q20" s="25" t="s">
        <v>80</v>
      </c>
      <c r="R20" s="68"/>
      <c r="S20">
        <f t="shared" si="8"/>
        <v>0</v>
      </c>
      <c r="T20" s="1">
        <f t="shared" si="10"/>
        <v>0</v>
      </c>
      <c r="U20" s="1">
        <f t="shared" si="11"/>
        <v>0</v>
      </c>
      <c r="V20" s="39"/>
      <c r="W20">
        <f t="shared" si="9"/>
        <v>0</v>
      </c>
      <c r="X20" s="192">
        <f t="shared" si="12"/>
        <v>0</v>
      </c>
      <c r="Y20" s="192">
        <f t="shared" si="13"/>
        <v>0</v>
      </c>
      <c r="Z20" s="106" t="s">
        <v>81</v>
      </c>
      <c r="AA20" s="138">
        <v>0</v>
      </c>
      <c r="AB20">
        <f t="shared" si="1"/>
        <v>0</v>
      </c>
      <c r="AC20" s="1">
        <f t="shared" si="2"/>
        <v>0</v>
      </c>
      <c r="AD20" s="1">
        <f t="shared" si="3"/>
        <v>0</v>
      </c>
      <c r="AE20" s="193">
        <v>0</v>
      </c>
      <c r="AF20">
        <f t="shared" si="4"/>
        <v>0</v>
      </c>
      <c r="AG20">
        <f t="shared" si="5"/>
        <v>0</v>
      </c>
      <c r="AH20">
        <f t="shared" si="6"/>
        <v>0</v>
      </c>
    </row>
    <row r="21" spans="1:34" ht="18.75" customHeight="1">
      <c r="A21" s="25" t="s">
        <v>82</v>
      </c>
      <c r="B21" s="66">
        <v>0</v>
      </c>
      <c r="C21" s="38">
        <v>0</v>
      </c>
      <c r="D21" s="67"/>
      <c r="E21" s="37">
        <v>0</v>
      </c>
      <c r="F21" s="38">
        <v>0</v>
      </c>
      <c r="G21" s="39"/>
      <c r="H21" s="60" t="s">
        <v>83</v>
      </c>
      <c r="I21" s="138">
        <v>308958</v>
      </c>
      <c r="J21" s="53">
        <v>60398</v>
      </c>
      <c r="K21" s="114">
        <v>60398</v>
      </c>
      <c r="L21" s="142">
        <v>0</v>
      </c>
      <c r="M21" s="31">
        <v>0</v>
      </c>
      <c r="N21" s="31">
        <v>0</v>
      </c>
      <c r="Q21" s="25" t="s">
        <v>84</v>
      </c>
      <c r="R21" s="66"/>
      <c r="S21">
        <f t="shared" si="8"/>
        <v>0</v>
      </c>
      <c r="T21" s="1">
        <f t="shared" si="10"/>
        <v>0</v>
      </c>
      <c r="U21" s="1">
        <f t="shared" si="11"/>
        <v>0</v>
      </c>
      <c r="V21" s="39"/>
      <c r="W21">
        <f t="shared" si="9"/>
        <v>0</v>
      </c>
      <c r="X21" s="192">
        <f t="shared" si="12"/>
        <v>0</v>
      </c>
      <c r="Y21" s="192">
        <f t="shared" si="13"/>
        <v>0</v>
      </c>
      <c r="Z21" s="196" t="s">
        <v>83</v>
      </c>
      <c r="AA21" s="138">
        <v>60398</v>
      </c>
      <c r="AB21">
        <f t="shared" si="1"/>
        <v>0</v>
      </c>
      <c r="AC21" s="1">
        <f t="shared" si="2"/>
        <v>308958</v>
      </c>
      <c r="AD21" s="1">
        <f t="shared" si="3"/>
        <v>60398</v>
      </c>
      <c r="AE21" s="193">
        <v>0</v>
      </c>
      <c r="AF21">
        <f t="shared" si="4"/>
        <v>0</v>
      </c>
      <c r="AG21">
        <f t="shared" si="5"/>
        <v>0</v>
      </c>
      <c r="AH21">
        <f t="shared" si="6"/>
        <v>0</v>
      </c>
    </row>
    <row r="22" spans="1:34" ht="18.75" customHeight="1">
      <c r="A22" s="36" t="s">
        <v>85</v>
      </c>
      <c r="B22" s="55">
        <v>17691</v>
      </c>
      <c r="C22" s="56">
        <v>2814</v>
      </c>
      <c r="D22" s="57">
        <v>2814</v>
      </c>
      <c r="E22" s="58">
        <v>0</v>
      </c>
      <c r="F22" s="56">
        <v>0</v>
      </c>
      <c r="G22" s="59">
        <v>0</v>
      </c>
      <c r="H22" s="61" t="s">
        <v>86</v>
      </c>
      <c r="I22" s="139">
        <v>1702804</v>
      </c>
      <c r="J22" s="56">
        <v>980528</v>
      </c>
      <c r="K22" s="108">
        <v>916731</v>
      </c>
      <c r="L22" s="140">
        <v>57806</v>
      </c>
      <c r="M22" s="26">
        <v>38836</v>
      </c>
      <c r="N22" s="26">
        <v>38836</v>
      </c>
      <c r="Q22" s="36" t="s">
        <v>87</v>
      </c>
      <c r="R22" s="55">
        <v>2814</v>
      </c>
      <c r="S22">
        <f t="shared" si="8"/>
        <v>0</v>
      </c>
      <c r="T22" s="1">
        <f t="shared" si="10"/>
        <v>17691</v>
      </c>
      <c r="U22" s="1">
        <f t="shared" si="11"/>
        <v>2814</v>
      </c>
      <c r="V22" s="59">
        <v>0</v>
      </c>
      <c r="W22">
        <f t="shared" si="9"/>
        <v>0</v>
      </c>
      <c r="X22" s="192">
        <f t="shared" si="12"/>
        <v>0</v>
      </c>
      <c r="Y22" s="192">
        <f t="shared" si="13"/>
        <v>0</v>
      </c>
      <c r="Z22" s="104" t="s">
        <v>86</v>
      </c>
      <c r="AA22" s="139">
        <v>916731</v>
      </c>
      <c r="AB22">
        <f t="shared" si="1"/>
        <v>0</v>
      </c>
      <c r="AC22" s="1">
        <f t="shared" si="2"/>
        <v>1702804</v>
      </c>
      <c r="AD22" s="1">
        <f t="shared" si="3"/>
        <v>980528</v>
      </c>
      <c r="AE22" s="193">
        <v>38836</v>
      </c>
      <c r="AF22">
        <f t="shared" si="4"/>
        <v>0</v>
      </c>
      <c r="AG22">
        <f t="shared" si="5"/>
        <v>57806</v>
      </c>
      <c r="AH22">
        <f t="shared" si="6"/>
        <v>38836</v>
      </c>
    </row>
    <row r="23" spans="1:34" ht="18.75" customHeight="1">
      <c r="A23" s="30" t="s">
        <v>88</v>
      </c>
      <c r="B23" s="52">
        <v>9077</v>
      </c>
      <c r="C23" s="53">
        <v>0</v>
      </c>
      <c r="D23" s="54">
        <v>0</v>
      </c>
      <c r="E23" s="33">
        <v>0</v>
      </c>
      <c r="F23" s="34">
        <v>0</v>
      </c>
      <c r="G23" s="35">
        <v>0</v>
      </c>
      <c r="H23" s="70" t="s">
        <v>82</v>
      </c>
      <c r="I23" s="143">
        <v>5320</v>
      </c>
      <c r="J23" s="38">
        <v>5320</v>
      </c>
      <c r="K23" s="103">
        <v>0</v>
      </c>
      <c r="L23" s="142">
        <v>0</v>
      </c>
      <c r="M23" s="31">
        <v>0</v>
      </c>
      <c r="N23" s="31">
        <v>0</v>
      </c>
      <c r="Q23" s="30" t="s">
        <v>88</v>
      </c>
      <c r="R23" s="52">
        <v>0</v>
      </c>
      <c r="S23">
        <f t="shared" si="8"/>
        <v>0</v>
      </c>
      <c r="T23" s="1">
        <f t="shared" si="10"/>
        <v>9077</v>
      </c>
      <c r="U23" s="1">
        <f t="shared" si="11"/>
        <v>0</v>
      </c>
      <c r="V23" s="35">
        <v>0</v>
      </c>
      <c r="W23">
        <f t="shared" si="9"/>
        <v>0</v>
      </c>
      <c r="X23" s="192">
        <f t="shared" si="12"/>
        <v>0</v>
      </c>
      <c r="Y23" s="192">
        <f t="shared" si="13"/>
        <v>0</v>
      </c>
      <c r="Z23" s="102" t="s">
        <v>84</v>
      </c>
      <c r="AA23" s="143">
        <v>0</v>
      </c>
      <c r="AB23">
        <f t="shared" si="1"/>
        <v>0</v>
      </c>
      <c r="AC23" s="1">
        <f t="shared" si="2"/>
        <v>5320</v>
      </c>
      <c r="AD23" s="1">
        <f t="shared" si="3"/>
        <v>5320</v>
      </c>
      <c r="AE23" s="193">
        <v>0</v>
      </c>
      <c r="AF23">
        <f t="shared" si="4"/>
        <v>0</v>
      </c>
      <c r="AG23">
        <f t="shared" si="5"/>
        <v>0</v>
      </c>
      <c r="AH23">
        <f t="shared" si="6"/>
        <v>0</v>
      </c>
    </row>
    <row r="24" spans="1:34" ht="18.75" customHeight="1">
      <c r="A24" s="25" t="s">
        <v>89</v>
      </c>
      <c r="B24" s="66">
        <v>8614</v>
      </c>
      <c r="C24" s="38">
        <v>2814</v>
      </c>
      <c r="D24" s="67">
        <v>2814</v>
      </c>
      <c r="E24" s="37">
        <v>0</v>
      </c>
      <c r="F24" s="38">
        <v>0</v>
      </c>
      <c r="G24" s="39">
        <v>0</v>
      </c>
      <c r="H24" s="40" t="s">
        <v>90</v>
      </c>
      <c r="I24" s="138">
        <v>277467</v>
      </c>
      <c r="J24" s="53">
        <v>201067</v>
      </c>
      <c r="K24" s="114">
        <v>192067</v>
      </c>
      <c r="L24" s="141">
        <v>0</v>
      </c>
      <c r="M24" s="99">
        <v>0</v>
      </c>
      <c r="N24" s="99">
        <v>0</v>
      </c>
      <c r="Q24" s="25" t="s">
        <v>91</v>
      </c>
      <c r="R24" s="66">
        <v>2814</v>
      </c>
      <c r="S24">
        <f t="shared" si="8"/>
        <v>0</v>
      </c>
      <c r="T24" s="1">
        <f t="shared" si="10"/>
        <v>8614</v>
      </c>
      <c r="U24" s="1">
        <f t="shared" si="11"/>
        <v>2814</v>
      </c>
      <c r="V24" s="39">
        <v>0</v>
      </c>
      <c r="W24">
        <f t="shared" si="9"/>
        <v>0</v>
      </c>
      <c r="X24" s="192">
        <f t="shared" si="12"/>
        <v>0</v>
      </c>
      <c r="Y24" s="192">
        <f t="shared" si="13"/>
        <v>0</v>
      </c>
      <c r="Z24" s="111" t="s">
        <v>90</v>
      </c>
      <c r="AA24" s="138">
        <v>192067</v>
      </c>
      <c r="AB24">
        <f t="shared" si="1"/>
        <v>0</v>
      </c>
      <c r="AC24" s="1">
        <f t="shared" si="2"/>
        <v>277467</v>
      </c>
      <c r="AD24" s="1">
        <f t="shared" si="3"/>
        <v>201067</v>
      </c>
      <c r="AE24" s="193">
        <v>0</v>
      </c>
      <c r="AF24">
        <f t="shared" si="4"/>
        <v>0</v>
      </c>
      <c r="AG24">
        <f t="shared" si="5"/>
        <v>0</v>
      </c>
      <c r="AH24">
        <f t="shared" si="6"/>
        <v>0</v>
      </c>
    </row>
    <row r="25" spans="1:34" ht="18.75" customHeight="1">
      <c r="A25" s="25" t="s">
        <v>92</v>
      </c>
      <c r="B25" s="66">
        <v>0</v>
      </c>
      <c r="C25" s="38">
        <v>0</v>
      </c>
      <c r="D25" s="67">
        <v>0</v>
      </c>
      <c r="E25" s="37">
        <v>0</v>
      </c>
      <c r="F25" s="38">
        <v>0</v>
      </c>
      <c r="G25" s="39">
        <v>0</v>
      </c>
      <c r="H25" s="40" t="s">
        <v>93</v>
      </c>
      <c r="I25" s="138">
        <v>106275</v>
      </c>
      <c r="J25" s="38">
        <v>57175</v>
      </c>
      <c r="K25" s="103">
        <v>43175</v>
      </c>
      <c r="L25" s="142">
        <v>0</v>
      </c>
      <c r="M25" s="31">
        <v>0</v>
      </c>
      <c r="N25" s="31">
        <v>0</v>
      </c>
      <c r="Q25" s="25" t="s">
        <v>92</v>
      </c>
      <c r="R25" s="66">
        <v>0</v>
      </c>
      <c r="S25">
        <f t="shared" si="8"/>
        <v>0</v>
      </c>
      <c r="T25" s="1">
        <f t="shared" si="10"/>
        <v>0</v>
      </c>
      <c r="U25" s="1">
        <f t="shared" si="11"/>
        <v>0</v>
      </c>
      <c r="V25" s="39">
        <v>0</v>
      </c>
      <c r="W25">
        <f t="shared" si="9"/>
        <v>0</v>
      </c>
      <c r="X25" s="192">
        <f t="shared" si="12"/>
        <v>0</v>
      </c>
      <c r="Y25" s="192">
        <f t="shared" si="13"/>
        <v>0</v>
      </c>
      <c r="Z25" s="111" t="s">
        <v>93</v>
      </c>
      <c r="AA25" s="138">
        <v>43175</v>
      </c>
      <c r="AB25">
        <f t="shared" si="1"/>
        <v>0</v>
      </c>
      <c r="AC25" s="1">
        <f t="shared" si="2"/>
        <v>106275</v>
      </c>
      <c r="AD25" s="1">
        <f t="shared" si="3"/>
        <v>57175</v>
      </c>
      <c r="AE25" s="193">
        <v>0</v>
      </c>
      <c r="AF25">
        <f t="shared" si="4"/>
        <v>0</v>
      </c>
      <c r="AG25">
        <f t="shared" si="5"/>
        <v>0</v>
      </c>
      <c r="AH25">
        <f t="shared" si="6"/>
        <v>0</v>
      </c>
    </row>
    <row r="26" spans="1:34" ht="18.75" customHeight="1">
      <c r="A26" s="25" t="s">
        <v>94</v>
      </c>
      <c r="B26" s="62">
        <v>0</v>
      </c>
      <c r="C26" s="63">
        <v>0</v>
      </c>
      <c r="D26" s="64">
        <v>0</v>
      </c>
      <c r="E26" s="37">
        <v>0</v>
      </c>
      <c r="F26" s="38">
        <v>0</v>
      </c>
      <c r="G26" s="39">
        <v>0</v>
      </c>
      <c r="H26" s="40" t="s">
        <v>95</v>
      </c>
      <c r="I26" s="138">
        <v>6000</v>
      </c>
      <c r="J26" s="38">
        <v>0</v>
      </c>
      <c r="K26" s="103">
        <v>0</v>
      </c>
      <c r="L26" s="142">
        <v>810</v>
      </c>
      <c r="M26" s="31">
        <v>0</v>
      </c>
      <c r="N26" s="31"/>
      <c r="Q26" s="25" t="s">
        <v>96</v>
      </c>
      <c r="R26" s="62">
        <v>0</v>
      </c>
      <c r="S26">
        <f t="shared" si="8"/>
        <v>0</v>
      </c>
      <c r="T26" s="1">
        <f t="shared" si="10"/>
        <v>0</v>
      </c>
      <c r="U26" s="1">
        <f t="shared" si="11"/>
        <v>0</v>
      </c>
      <c r="V26" s="39">
        <v>0</v>
      </c>
      <c r="W26">
        <f t="shared" si="9"/>
        <v>0</v>
      </c>
      <c r="X26" s="192">
        <f t="shared" si="12"/>
        <v>0</v>
      </c>
      <c r="Y26" s="192">
        <f t="shared" si="13"/>
        <v>0</v>
      </c>
      <c r="Z26" s="111" t="s">
        <v>95</v>
      </c>
      <c r="AA26" s="138">
        <v>0</v>
      </c>
      <c r="AB26">
        <f t="shared" si="1"/>
        <v>0</v>
      </c>
      <c r="AC26" s="1">
        <f t="shared" si="2"/>
        <v>6000</v>
      </c>
      <c r="AD26" s="1">
        <f t="shared" si="3"/>
        <v>0</v>
      </c>
      <c r="AE26" s="193"/>
      <c r="AF26">
        <f t="shared" si="4"/>
        <v>0</v>
      </c>
      <c r="AG26">
        <f t="shared" si="5"/>
        <v>810</v>
      </c>
      <c r="AH26">
        <f t="shared" si="6"/>
        <v>0</v>
      </c>
    </row>
    <row r="27" spans="1:34" ht="18.75" customHeight="1">
      <c r="A27" s="25" t="s">
        <v>97</v>
      </c>
      <c r="B27" s="42">
        <v>0</v>
      </c>
      <c r="C27" s="43">
        <v>0</v>
      </c>
      <c r="D27" s="44">
        <v>0</v>
      </c>
      <c r="E27" s="37">
        <v>0</v>
      </c>
      <c r="F27" s="38">
        <v>0</v>
      </c>
      <c r="G27" s="39">
        <v>0</v>
      </c>
      <c r="H27" s="40" t="s">
        <v>98</v>
      </c>
      <c r="I27" s="144">
        <v>124697</v>
      </c>
      <c r="J27" s="38">
        <v>58461</v>
      </c>
      <c r="K27" s="103">
        <v>45461</v>
      </c>
      <c r="L27" s="142">
        <v>3708</v>
      </c>
      <c r="M27" s="31">
        <v>3708</v>
      </c>
      <c r="N27" s="31">
        <v>3708</v>
      </c>
      <c r="Q27" s="25" t="s">
        <v>97</v>
      </c>
      <c r="R27" s="42">
        <v>0</v>
      </c>
      <c r="S27">
        <f t="shared" si="8"/>
        <v>0</v>
      </c>
      <c r="T27" s="1">
        <f t="shared" si="10"/>
        <v>0</v>
      </c>
      <c r="U27" s="1">
        <f t="shared" si="11"/>
        <v>0</v>
      </c>
      <c r="V27" s="39">
        <v>0</v>
      </c>
      <c r="W27">
        <f t="shared" si="9"/>
        <v>0</v>
      </c>
      <c r="X27" s="192">
        <f t="shared" si="12"/>
        <v>0</v>
      </c>
      <c r="Y27" s="192">
        <f t="shared" si="13"/>
        <v>0</v>
      </c>
      <c r="Z27" s="111" t="s">
        <v>98</v>
      </c>
      <c r="AA27" s="144">
        <v>45461</v>
      </c>
      <c r="AB27">
        <f t="shared" si="1"/>
        <v>0</v>
      </c>
      <c r="AC27" s="1">
        <f t="shared" si="2"/>
        <v>124697</v>
      </c>
      <c r="AD27" s="1">
        <f t="shared" si="3"/>
        <v>58461</v>
      </c>
      <c r="AE27" s="193">
        <v>3708</v>
      </c>
      <c r="AF27">
        <f t="shared" si="4"/>
        <v>0</v>
      </c>
      <c r="AG27">
        <f t="shared" si="5"/>
        <v>3708</v>
      </c>
      <c r="AH27">
        <f t="shared" si="6"/>
        <v>3708</v>
      </c>
    </row>
    <row r="28" spans="1:34" ht="18.75" customHeight="1">
      <c r="A28" s="41" t="s">
        <v>82</v>
      </c>
      <c r="B28" s="45">
        <v>0</v>
      </c>
      <c r="C28" s="31">
        <v>0</v>
      </c>
      <c r="D28" s="32">
        <v>0</v>
      </c>
      <c r="E28" s="37">
        <v>0</v>
      </c>
      <c r="F28" s="38">
        <v>0</v>
      </c>
      <c r="G28" s="39">
        <v>0</v>
      </c>
      <c r="H28" s="40" t="s">
        <v>99</v>
      </c>
      <c r="I28" s="138">
        <v>273171</v>
      </c>
      <c r="J28" s="53">
        <v>153363</v>
      </c>
      <c r="K28" s="114">
        <v>140886</v>
      </c>
      <c r="L28" s="141">
        <v>53288</v>
      </c>
      <c r="M28" s="99">
        <v>35128</v>
      </c>
      <c r="N28" s="99">
        <v>35128</v>
      </c>
      <c r="Q28" s="41" t="s">
        <v>84</v>
      </c>
      <c r="R28" s="45">
        <v>0</v>
      </c>
      <c r="S28">
        <f t="shared" si="8"/>
        <v>0</v>
      </c>
      <c r="T28" s="1">
        <f t="shared" si="10"/>
        <v>0</v>
      </c>
      <c r="U28" s="1">
        <f t="shared" si="11"/>
        <v>0</v>
      </c>
      <c r="V28" s="39">
        <v>0</v>
      </c>
      <c r="W28">
        <f t="shared" si="9"/>
        <v>0</v>
      </c>
      <c r="X28" s="192">
        <f t="shared" si="12"/>
        <v>0</v>
      </c>
      <c r="Y28" s="192">
        <f t="shared" si="13"/>
        <v>0</v>
      </c>
      <c r="Z28" s="111" t="s">
        <v>99</v>
      </c>
      <c r="AA28" s="138">
        <v>140886</v>
      </c>
      <c r="AB28">
        <f t="shared" si="1"/>
        <v>0</v>
      </c>
      <c r="AC28" s="1">
        <f t="shared" si="2"/>
        <v>273171</v>
      </c>
      <c r="AD28" s="1">
        <f t="shared" si="3"/>
        <v>153363</v>
      </c>
      <c r="AE28" s="193">
        <v>35128</v>
      </c>
      <c r="AF28">
        <f t="shared" si="4"/>
        <v>0</v>
      </c>
      <c r="AG28">
        <f t="shared" si="5"/>
        <v>53288</v>
      </c>
      <c r="AH28">
        <f t="shared" si="6"/>
        <v>35128</v>
      </c>
    </row>
    <row r="29" spans="1:34" ht="18.75" customHeight="1">
      <c r="A29" s="36" t="s">
        <v>100</v>
      </c>
      <c r="B29" s="21">
        <v>148825</v>
      </c>
      <c r="C29" s="26">
        <v>106580</v>
      </c>
      <c r="D29" s="71">
        <v>99821</v>
      </c>
      <c r="E29" s="23">
        <v>156059</v>
      </c>
      <c r="F29" s="26">
        <v>5977</v>
      </c>
      <c r="G29" s="72">
        <v>5977</v>
      </c>
      <c r="H29" s="40" t="s">
        <v>101</v>
      </c>
      <c r="I29" s="138">
        <v>422556</v>
      </c>
      <c r="J29" s="38">
        <v>244850</v>
      </c>
      <c r="K29" s="103">
        <v>239850</v>
      </c>
      <c r="L29" s="141">
        <v>0</v>
      </c>
      <c r="M29" s="99">
        <v>0</v>
      </c>
      <c r="N29" s="99">
        <v>0</v>
      </c>
      <c r="Q29" s="36" t="s">
        <v>100</v>
      </c>
      <c r="R29" s="21">
        <v>99821</v>
      </c>
      <c r="S29">
        <f t="shared" si="8"/>
        <v>0</v>
      </c>
      <c r="T29" s="1">
        <f t="shared" si="10"/>
        <v>148825</v>
      </c>
      <c r="U29" s="1">
        <f t="shared" si="11"/>
        <v>106580</v>
      </c>
      <c r="V29" s="72">
        <v>5977</v>
      </c>
      <c r="W29">
        <f t="shared" si="9"/>
        <v>0</v>
      </c>
      <c r="X29" s="192">
        <f t="shared" si="12"/>
        <v>156059</v>
      </c>
      <c r="Y29" s="192">
        <f t="shared" si="13"/>
        <v>5977</v>
      </c>
      <c r="Z29" s="111" t="s">
        <v>101</v>
      </c>
      <c r="AA29" s="138">
        <v>239850</v>
      </c>
      <c r="AB29">
        <f t="shared" si="1"/>
        <v>0</v>
      </c>
      <c r="AC29" s="1">
        <f t="shared" si="2"/>
        <v>422556</v>
      </c>
      <c r="AD29" s="1">
        <f t="shared" si="3"/>
        <v>244850</v>
      </c>
      <c r="AE29" s="193">
        <v>0</v>
      </c>
      <c r="AF29">
        <f t="shared" si="4"/>
        <v>0</v>
      </c>
      <c r="AG29">
        <f t="shared" si="5"/>
        <v>0</v>
      </c>
      <c r="AH29">
        <f t="shared" si="6"/>
        <v>0</v>
      </c>
    </row>
    <row r="30" spans="1:34" ht="18.75" customHeight="1">
      <c r="A30" s="73" t="s">
        <v>73</v>
      </c>
      <c r="B30" s="74">
        <v>67520</v>
      </c>
      <c r="C30" s="75">
        <v>67520</v>
      </c>
      <c r="D30" s="76">
        <v>60761</v>
      </c>
      <c r="E30" s="33">
        <v>0</v>
      </c>
      <c r="F30" s="34">
        <v>0</v>
      </c>
      <c r="G30" s="35">
        <v>0</v>
      </c>
      <c r="H30" s="40" t="s">
        <v>102</v>
      </c>
      <c r="I30" s="138">
        <v>296852</v>
      </c>
      <c r="J30" s="38">
        <v>182159</v>
      </c>
      <c r="K30" s="103">
        <v>177159</v>
      </c>
      <c r="L30" s="141">
        <v>0</v>
      </c>
      <c r="M30" s="99">
        <v>0</v>
      </c>
      <c r="N30" s="99">
        <v>0</v>
      </c>
      <c r="Q30" s="73" t="s">
        <v>73</v>
      </c>
      <c r="R30" s="74">
        <v>60761</v>
      </c>
      <c r="S30">
        <f t="shared" si="8"/>
        <v>0</v>
      </c>
      <c r="T30" s="1">
        <f t="shared" si="10"/>
        <v>67520</v>
      </c>
      <c r="U30" s="1">
        <f t="shared" si="11"/>
        <v>67520</v>
      </c>
      <c r="V30" s="35">
        <v>0</v>
      </c>
      <c r="W30">
        <f t="shared" si="9"/>
        <v>0</v>
      </c>
      <c r="X30" s="192">
        <f t="shared" si="12"/>
        <v>0</v>
      </c>
      <c r="Y30" s="192">
        <f t="shared" si="13"/>
        <v>0</v>
      </c>
      <c r="Z30" s="111" t="s">
        <v>102</v>
      </c>
      <c r="AA30" s="138">
        <v>177159</v>
      </c>
      <c r="AB30">
        <f t="shared" si="1"/>
        <v>0</v>
      </c>
      <c r="AC30" s="1">
        <f t="shared" si="2"/>
        <v>296852</v>
      </c>
      <c r="AD30" s="1">
        <f t="shared" si="3"/>
        <v>182159</v>
      </c>
      <c r="AE30" s="193">
        <v>0</v>
      </c>
      <c r="AF30">
        <f t="shared" si="4"/>
        <v>0</v>
      </c>
      <c r="AG30">
        <f t="shared" si="5"/>
        <v>0</v>
      </c>
      <c r="AH30">
        <f t="shared" si="6"/>
        <v>0</v>
      </c>
    </row>
    <row r="31" spans="1:34" ht="18.75" customHeight="1">
      <c r="A31" s="77" t="s">
        <v>103</v>
      </c>
      <c r="B31" s="78">
        <v>17478</v>
      </c>
      <c r="C31" s="79">
        <v>17478</v>
      </c>
      <c r="D31" s="80">
        <v>17478</v>
      </c>
      <c r="E31" s="47">
        <v>156059</v>
      </c>
      <c r="F31" s="48">
        <v>5977</v>
      </c>
      <c r="G31" s="49">
        <v>5977</v>
      </c>
      <c r="H31" s="81" t="s">
        <v>104</v>
      </c>
      <c r="I31" s="145">
        <v>190466</v>
      </c>
      <c r="J31" s="56">
        <v>78133</v>
      </c>
      <c r="K31" s="108">
        <v>78133</v>
      </c>
      <c r="L31" s="146">
        <v>0</v>
      </c>
      <c r="M31" s="79">
        <v>0</v>
      </c>
      <c r="N31" s="79">
        <v>0</v>
      </c>
      <c r="Q31" s="77" t="s">
        <v>103</v>
      </c>
      <c r="R31" s="78">
        <v>17478</v>
      </c>
      <c r="S31">
        <f t="shared" si="8"/>
        <v>0</v>
      </c>
      <c r="T31" s="1">
        <f t="shared" si="10"/>
        <v>17478</v>
      </c>
      <c r="U31" s="1">
        <f t="shared" si="11"/>
        <v>17478</v>
      </c>
      <c r="V31" s="49">
        <v>5977</v>
      </c>
      <c r="W31">
        <f t="shared" si="9"/>
        <v>0</v>
      </c>
      <c r="X31" s="192">
        <f t="shared" si="12"/>
        <v>156059</v>
      </c>
      <c r="Y31" s="192">
        <f t="shared" si="13"/>
        <v>5977</v>
      </c>
      <c r="Z31" s="198" t="s">
        <v>104</v>
      </c>
      <c r="AA31" s="145">
        <v>78133</v>
      </c>
      <c r="AB31">
        <f t="shared" si="1"/>
        <v>0</v>
      </c>
      <c r="AC31" s="1">
        <f t="shared" si="2"/>
        <v>190466</v>
      </c>
      <c r="AD31" s="1">
        <f t="shared" si="3"/>
        <v>78133</v>
      </c>
      <c r="AE31" s="193">
        <v>0</v>
      </c>
      <c r="AF31">
        <f t="shared" si="4"/>
        <v>0</v>
      </c>
      <c r="AG31">
        <f t="shared" si="5"/>
        <v>0</v>
      </c>
      <c r="AH31">
        <f t="shared" si="6"/>
        <v>0</v>
      </c>
    </row>
    <row r="32" spans="1:34" ht="6.75" customHeight="1">
      <c r="A32" s="82"/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S32">
        <v>0</v>
      </c>
      <c r="T32" s="1">
        <f t="shared" si="10"/>
        <v>0</v>
      </c>
      <c r="U32" s="1">
        <f t="shared" si="11"/>
        <v>0</v>
      </c>
      <c r="W32">
        <v>0</v>
      </c>
      <c r="X32" s="192">
        <f t="shared" si="12"/>
        <v>0</v>
      </c>
      <c r="Y32" s="192">
        <f t="shared" si="13"/>
        <v>0</v>
      </c>
      <c r="AB32">
        <v>0</v>
      </c>
      <c r="AC32" s="1">
        <f t="shared" si="2"/>
        <v>0</v>
      </c>
      <c r="AD32" s="1">
        <f t="shared" si="3"/>
        <v>0</v>
      </c>
      <c r="AF32">
        <f t="shared" si="4"/>
        <v>0</v>
      </c>
      <c r="AG32">
        <f t="shared" si="5"/>
        <v>0</v>
      </c>
      <c r="AH32">
        <f t="shared" si="6"/>
        <v>0</v>
      </c>
    </row>
    <row r="33" spans="1:25" ht="16.5" customHeight="1">
      <c r="A33" s="85"/>
      <c r="B33" s="3" t="s">
        <v>12</v>
      </c>
      <c r="C33" s="3"/>
      <c r="D33" s="3"/>
      <c r="E33" s="86" t="s">
        <v>13</v>
      </c>
      <c r="F33" s="3"/>
      <c r="G33" s="3"/>
      <c r="H33" s="87"/>
      <c r="I33" s="3" t="s">
        <v>12</v>
      </c>
      <c r="J33" s="3"/>
      <c r="K33" s="3"/>
      <c r="L33" s="86" t="s">
        <v>13</v>
      </c>
      <c r="M33" s="3"/>
      <c r="N33" s="3"/>
      <c r="X33" s="192"/>
      <c r="Y33" s="192"/>
    </row>
    <row r="34" spans="1:31" ht="16.5" customHeight="1">
      <c r="A34" s="88" t="s">
        <v>39</v>
      </c>
      <c r="B34" s="7" t="s">
        <v>40</v>
      </c>
      <c r="C34" s="8"/>
      <c r="D34" s="9"/>
      <c r="E34" s="10" t="s">
        <v>40</v>
      </c>
      <c r="F34" s="8"/>
      <c r="G34" s="9"/>
      <c r="H34" s="89" t="s">
        <v>41</v>
      </c>
      <c r="I34" s="7" t="s">
        <v>40</v>
      </c>
      <c r="J34" s="8"/>
      <c r="K34" s="9"/>
      <c r="L34" s="10" t="s">
        <v>40</v>
      </c>
      <c r="M34" s="8"/>
      <c r="N34" s="9"/>
      <c r="Q34" t="s">
        <v>16</v>
      </c>
      <c r="R34" t="s">
        <v>12</v>
      </c>
      <c r="V34" t="s">
        <v>13</v>
      </c>
      <c r="X34" s="192"/>
      <c r="Y34" s="192"/>
      <c r="Z34" t="s">
        <v>16</v>
      </c>
      <c r="AA34" t="s">
        <v>12</v>
      </c>
      <c r="AE34" t="s">
        <v>13</v>
      </c>
    </row>
    <row r="35" spans="1:34" ht="16.5" customHeight="1">
      <c r="A35" s="13"/>
      <c r="B35" s="14" t="s">
        <v>43</v>
      </c>
      <c r="C35" s="15" t="s">
        <v>44</v>
      </c>
      <c r="D35" s="16" t="s">
        <v>4</v>
      </c>
      <c r="E35" s="17" t="s">
        <v>43</v>
      </c>
      <c r="F35" s="15" t="s">
        <v>44</v>
      </c>
      <c r="G35" s="16" t="s">
        <v>4</v>
      </c>
      <c r="H35" s="90"/>
      <c r="I35" s="14" t="s">
        <v>43</v>
      </c>
      <c r="J35" s="15" t="s">
        <v>44</v>
      </c>
      <c r="K35" s="16" t="s">
        <v>4</v>
      </c>
      <c r="L35" s="17" t="s">
        <v>43</v>
      </c>
      <c r="M35" s="15" t="s">
        <v>44</v>
      </c>
      <c r="N35" s="133" t="s">
        <v>4</v>
      </c>
      <c r="S35" t="s">
        <v>45</v>
      </c>
      <c r="T35" s="1" t="s">
        <v>14</v>
      </c>
      <c r="U35" s="1" t="s">
        <v>15</v>
      </c>
      <c r="W35" t="s">
        <v>45</v>
      </c>
      <c r="X35" s="192" t="s">
        <v>14</v>
      </c>
      <c r="Y35" s="192" t="s">
        <v>15</v>
      </c>
      <c r="AB35" t="s">
        <v>45</v>
      </c>
      <c r="AC35" s="1" t="s">
        <v>14</v>
      </c>
      <c r="AD35" s="1" t="s">
        <v>15</v>
      </c>
      <c r="AF35" t="s">
        <v>45</v>
      </c>
      <c r="AG35" t="s">
        <v>14</v>
      </c>
      <c r="AH35" t="s">
        <v>15</v>
      </c>
    </row>
    <row r="36" spans="1:34" ht="16.5" customHeight="1">
      <c r="A36" s="61" t="s">
        <v>105</v>
      </c>
      <c r="B36" s="91">
        <v>601678</v>
      </c>
      <c r="C36" s="92">
        <v>473527</v>
      </c>
      <c r="D36" s="93">
        <v>440027</v>
      </c>
      <c r="E36" s="94">
        <v>30568</v>
      </c>
      <c r="F36" s="95">
        <v>13118</v>
      </c>
      <c r="G36" s="96">
        <v>13118</v>
      </c>
      <c r="H36" s="97" t="s">
        <v>106</v>
      </c>
      <c r="I36" s="147">
        <v>34239</v>
      </c>
      <c r="J36" s="96">
        <v>12778</v>
      </c>
      <c r="K36" s="148">
        <v>3478</v>
      </c>
      <c r="L36" s="23">
        <v>44430</v>
      </c>
      <c r="M36" s="92">
        <v>7455</v>
      </c>
      <c r="N36" s="149">
        <v>837</v>
      </c>
      <c r="Q36" s="61" t="s">
        <v>105</v>
      </c>
      <c r="R36" s="91">
        <v>440027</v>
      </c>
      <c r="S36">
        <f aca="true" t="shared" si="14" ref="S36:S65">R36-D36</f>
        <v>0</v>
      </c>
      <c r="T36" s="1">
        <f aca="true" t="shared" si="15" ref="T36:T65">B36+S36</f>
        <v>601678</v>
      </c>
      <c r="U36" s="1">
        <f aca="true" t="shared" si="16" ref="U36:U65">C36+S36</f>
        <v>473527</v>
      </c>
      <c r="V36" s="193">
        <v>13118</v>
      </c>
      <c r="W36">
        <f aca="true" t="shared" si="17" ref="W36:W65">V36-G36</f>
        <v>0</v>
      </c>
      <c r="X36" s="192">
        <f aca="true" t="shared" si="18" ref="X36:X65">E36+W36</f>
        <v>30568</v>
      </c>
      <c r="Y36" s="192">
        <f aca="true" t="shared" si="19" ref="Y36:Y65">F36+W36</f>
        <v>13118</v>
      </c>
      <c r="Z36" s="97" t="s">
        <v>107</v>
      </c>
      <c r="AA36" s="147">
        <v>3478</v>
      </c>
      <c r="AB36">
        <f aca="true" t="shared" si="20" ref="AB36:AB65">AA36-K36</f>
        <v>0</v>
      </c>
      <c r="AC36" s="1">
        <f aca="true" t="shared" si="21" ref="AC36:AC65">I36+AB36</f>
        <v>34239</v>
      </c>
      <c r="AD36" s="1">
        <f aca="true" t="shared" si="22" ref="AD36:AD65">J36+AB36</f>
        <v>12778</v>
      </c>
      <c r="AE36" s="23">
        <v>837</v>
      </c>
      <c r="AF36">
        <f aca="true" t="shared" si="23" ref="AF36:AF65">AE36-N36</f>
        <v>0</v>
      </c>
      <c r="AG36">
        <f aca="true" t="shared" si="24" ref="AG36:AG65">L36+AF36</f>
        <v>44430</v>
      </c>
      <c r="AH36">
        <f aca="true" t="shared" si="25" ref="AH36:AH65">M36+AF36</f>
        <v>7455</v>
      </c>
    </row>
    <row r="37" spans="1:34" ht="16.5" customHeight="1">
      <c r="A37" s="40" t="s">
        <v>108</v>
      </c>
      <c r="B37" s="98">
        <v>293650</v>
      </c>
      <c r="C37" s="99">
        <v>192142</v>
      </c>
      <c r="D37" s="100">
        <v>187142</v>
      </c>
      <c r="E37" s="33">
        <v>0</v>
      </c>
      <c r="F37" s="34">
        <v>0</v>
      </c>
      <c r="G37" s="101">
        <v>0</v>
      </c>
      <c r="H37" s="102" t="s">
        <v>73</v>
      </c>
      <c r="I37" s="50">
        <v>11278</v>
      </c>
      <c r="J37" s="34">
        <v>11278</v>
      </c>
      <c r="K37" s="101">
        <v>3478</v>
      </c>
      <c r="L37" s="150">
        <v>16482</v>
      </c>
      <c r="M37" s="99">
        <v>6618</v>
      </c>
      <c r="N37" s="151">
        <v>0</v>
      </c>
      <c r="Q37" s="40" t="s">
        <v>108</v>
      </c>
      <c r="R37" s="98">
        <v>187142</v>
      </c>
      <c r="S37">
        <f t="shared" si="14"/>
        <v>0</v>
      </c>
      <c r="T37" s="1">
        <f t="shared" si="15"/>
        <v>293650</v>
      </c>
      <c r="U37" s="1">
        <f t="shared" si="16"/>
        <v>192142</v>
      </c>
      <c r="V37" s="193">
        <v>0</v>
      </c>
      <c r="W37">
        <f t="shared" si="17"/>
        <v>0</v>
      </c>
      <c r="X37" s="192">
        <f t="shared" si="18"/>
        <v>0</v>
      </c>
      <c r="Y37" s="192">
        <f t="shared" si="19"/>
        <v>0</v>
      </c>
      <c r="Z37" s="102" t="s">
        <v>73</v>
      </c>
      <c r="AA37" s="50">
        <v>3478</v>
      </c>
      <c r="AB37">
        <f t="shared" si="20"/>
        <v>0</v>
      </c>
      <c r="AC37" s="1">
        <f t="shared" si="21"/>
        <v>11278</v>
      </c>
      <c r="AD37" s="1">
        <f t="shared" si="22"/>
        <v>11278</v>
      </c>
      <c r="AE37" s="150">
        <v>0</v>
      </c>
      <c r="AF37">
        <f t="shared" si="23"/>
        <v>0</v>
      </c>
      <c r="AG37">
        <f t="shared" si="24"/>
        <v>16482</v>
      </c>
      <c r="AH37">
        <f t="shared" si="25"/>
        <v>6618</v>
      </c>
    </row>
    <row r="38" spans="1:34" ht="16.5" customHeight="1">
      <c r="A38" s="40" t="s">
        <v>109</v>
      </c>
      <c r="B38" s="45">
        <v>8034</v>
      </c>
      <c r="C38" s="31">
        <v>7749</v>
      </c>
      <c r="D38" s="31">
        <v>7749</v>
      </c>
      <c r="E38" s="37">
        <v>20948</v>
      </c>
      <c r="F38" s="38">
        <v>3498</v>
      </c>
      <c r="G38" s="103">
        <v>3498</v>
      </c>
      <c r="H38" s="102" t="s">
        <v>110</v>
      </c>
      <c r="I38" s="138">
        <v>7881</v>
      </c>
      <c r="J38" s="152">
        <v>0</v>
      </c>
      <c r="K38" s="103">
        <v>0</v>
      </c>
      <c r="L38" s="150">
        <v>25381</v>
      </c>
      <c r="M38" s="99">
        <v>837</v>
      </c>
      <c r="N38" s="151">
        <v>837</v>
      </c>
      <c r="Q38" s="40" t="s">
        <v>109</v>
      </c>
      <c r="R38" s="45">
        <v>7749</v>
      </c>
      <c r="S38">
        <f t="shared" si="14"/>
        <v>0</v>
      </c>
      <c r="T38" s="1">
        <f t="shared" si="15"/>
        <v>8034</v>
      </c>
      <c r="U38" s="1">
        <f t="shared" si="16"/>
        <v>7749</v>
      </c>
      <c r="V38" s="193">
        <v>3498</v>
      </c>
      <c r="W38">
        <f t="shared" si="17"/>
        <v>0</v>
      </c>
      <c r="X38" s="192">
        <f t="shared" si="18"/>
        <v>20948</v>
      </c>
      <c r="Y38" s="192">
        <f t="shared" si="19"/>
        <v>3498</v>
      </c>
      <c r="Z38" s="102" t="s">
        <v>110</v>
      </c>
      <c r="AA38" s="138">
        <v>0</v>
      </c>
      <c r="AB38">
        <f t="shared" si="20"/>
        <v>0</v>
      </c>
      <c r="AC38" s="1">
        <f t="shared" si="21"/>
        <v>7881</v>
      </c>
      <c r="AD38" s="1">
        <f t="shared" si="22"/>
        <v>0</v>
      </c>
      <c r="AE38" s="150">
        <v>837</v>
      </c>
      <c r="AF38">
        <f t="shared" si="23"/>
        <v>0</v>
      </c>
      <c r="AG38">
        <f t="shared" si="24"/>
        <v>25381</v>
      </c>
      <c r="AH38">
        <f t="shared" si="25"/>
        <v>837</v>
      </c>
    </row>
    <row r="39" spans="1:34" ht="16.5" customHeight="1">
      <c r="A39" s="40" t="s">
        <v>111</v>
      </c>
      <c r="B39" s="98">
        <v>39586</v>
      </c>
      <c r="C39" s="99">
        <v>38686</v>
      </c>
      <c r="D39" s="99">
        <v>36486</v>
      </c>
      <c r="E39" s="37">
        <v>0</v>
      </c>
      <c r="F39" s="38">
        <v>0</v>
      </c>
      <c r="G39" s="103">
        <v>0</v>
      </c>
      <c r="H39" s="102" t="s">
        <v>112</v>
      </c>
      <c r="I39" s="52">
        <v>15080</v>
      </c>
      <c r="J39" s="31">
        <v>1500</v>
      </c>
      <c r="K39" s="103">
        <v>0</v>
      </c>
      <c r="L39" s="153">
        <v>2567</v>
      </c>
      <c r="M39" s="100">
        <v>0</v>
      </c>
      <c r="N39" s="154">
        <v>0</v>
      </c>
      <c r="Q39" s="40" t="s">
        <v>111</v>
      </c>
      <c r="R39" s="98">
        <v>36486</v>
      </c>
      <c r="S39">
        <f t="shared" si="14"/>
        <v>0</v>
      </c>
      <c r="T39" s="1">
        <f t="shared" si="15"/>
        <v>39586</v>
      </c>
      <c r="U39" s="1">
        <f t="shared" si="16"/>
        <v>38686</v>
      </c>
      <c r="V39" s="193">
        <v>0</v>
      </c>
      <c r="W39">
        <f t="shared" si="17"/>
        <v>0</v>
      </c>
      <c r="X39" s="192">
        <f t="shared" si="18"/>
        <v>0</v>
      </c>
      <c r="Y39" s="192">
        <f t="shared" si="19"/>
        <v>0</v>
      </c>
      <c r="Z39" s="102" t="s">
        <v>112</v>
      </c>
      <c r="AA39" s="52">
        <v>0</v>
      </c>
      <c r="AB39">
        <f t="shared" si="20"/>
        <v>0</v>
      </c>
      <c r="AC39" s="1">
        <f t="shared" si="21"/>
        <v>15080</v>
      </c>
      <c r="AD39" s="1">
        <f t="shared" si="22"/>
        <v>1500</v>
      </c>
      <c r="AE39" s="153">
        <v>0</v>
      </c>
      <c r="AF39">
        <f t="shared" si="23"/>
        <v>0</v>
      </c>
      <c r="AG39">
        <f t="shared" si="24"/>
        <v>2567</v>
      </c>
      <c r="AH39">
        <f t="shared" si="25"/>
        <v>0</v>
      </c>
    </row>
    <row r="40" spans="1:34" ht="16.5" customHeight="1">
      <c r="A40" s="40" t="s">
        <v>113</v>
      </c>
      <c r="B40" s="98">
        <v>32524</v>
      </c>
      <c r="C40" s="99">
        <v>32524</v>
      </c>
      <c r="D40" s="99">
        <v>24524</v>
      </c>
      <c r="E40" s="37">
        <v>0</v>
      </c>
      <c r="F40" s="38">
        <v>0</v>
      </c>
      <c r="G40" s="103">
        <v>0</v>
      </c>
      <c r="H40" s="104" t="s">
        <v>114</v>
      </c>
      <c r="I40" s="62">
        <v>179188</v>
      </c>
      <c r="J40" s="155">
        <v>94549</v>
      </c>
      <c r="K40" s="108">
        <v>72974</v>
      </c>
      <c r="L40" s="156">
        <v>12867</v>
      </c>
      <c r="M40" s="43">
        <v>12867</v>
      </c>
      <c r="N40" s="157">
        <v>12867</v>
      </c>
      <c r="Q40" s="40" t="s">
        <v>113</v>
      </c>
      <c r="R40" s="98">
        <v>24524</v>
      </c>
      <c r="S40">
        <f t="shared" si="14"/>
        <v>0</v>
      </c>
      <c r="T40" s="1">
        <f t="shared" si="15"/>
        <v>32524</v>
      </c>
      <c r="U40" s="1">
        <f t="shared" si="16"/>
        <v>32524</v>
      </c>
      <c r="V40" s="193">
        <v>0</v>
      </c>
      <c r="W40">
        <f t="shared" si="17"/>
        <v>0</v>
      </c>
      <c r="X40" s="192">
        <f t="shared" si="18"/>
        <v>0</v>
      </c>
      <c r="Y40" s="192">
        <f t="shared" si="19"/>
        <v>0</v>
      </c>
      <c r="Z40" s="104" t="s">
        <v>114</v>
      </c>
      <c r="AA40" s="62">
        <v>72974</v>
      </c>
      <c r="AB40">
        <f t="shared" si="20"/>
        <v>0</v>
      </c>
      <c r="AC40" s="1">
        <f t="shared" si="21"/>
        <v>179188</v>
      </c>
      <c r="AD40" s="1">
        <f t="shared" si="22"/>
        <v>94549</v>
      </c>
      <c r="AE40" s="156">
        <v>12867</v>
      </c>
      <c r="AF40">
        <f t="shared" si="23"/>
        <v>0</v>
      </c>
      <c r="AG40">
        <f t="shared" si="24"/>
        <v>12867</v>
      </c>
      <c r="AH40">
        <f t="shared" si="25"/>
        <v>12867</v>
      </c>
    </row>
    <row r="41" spans="1:34" ht="16.5" customHeight="1">
      <c r="A41" s="105" t="s">
        <v>115</v>
      </c>
      <c r="B41" s="98">
        <v>103164</v>
      </c>
      <c r="C41" s="99">
        <v>86286</v>
      </c>
      <c r="D41" s="99">
        <v>79986</v>
      </c>
      <c r="E41" s="37">
        <v>0</v>
      </c>
      <c r="F41" s="38">
        <v>0</v>
      </c>
      <c r="G41" s="103">
        <v>0</v>
      </c>
      <c r="H41" s="106" t="s">
        <v>116</v>
      </c>
      <c r="I41" s="50">
        <v>42944</v>
      </c>
      <c r="J41" s="158">
        <v>28522</v>
      </c>
      <c r="K41" s="101">
        <v>20522</v>
      </c>
      <c r="L41" s="159">
        <v>4090</v>
      </c>
      <c r="M41" s="75">
        <v>4090</v>
      </c>
      <c r="N41" s="160">
        <v>4090</v>
      </c>
      <c r="Q41" s="105" t="s">
        <v>115</v>
      </c>
      <c r="R41" s="98">
        <v>79986</v>
      </c>
      <c r="S41">
        <f t="shared" si="14"/>
        <v>0</v>
      </c>
      <c r="T41" s="1">
        <f t="shared" si="15"/>
        <v>103164</v>
      </c>
      <c r="U41" s="1">
        <f t="shared" si="16"/>
        <v>86286</v>
      </c>
      <c r="V41" s="193">
        <v>0</v>
      </c>
      <c r="W41">
        <f t="shared" si="17"/>
        <v>0</v>
      </c>
      <c r="X41" s="192">
        <f t="shared" si="18"/>
        <v>0</v>
      </c>
      <c r="Y41" s="192">
        <f t="shared" si="19"/>
        <v>0</v>
      </c>
      <c r="Z41" s="106" t="s">
        <v>116</v>
      </c>
      <c r="AA41" s="50">
        <v>20522</v>
      </c>
      <c r="AB41">
        <f t="shared" si="20"/>
        <v>0</v>
      </c>
      <c r="AC41" s="1">
        <f t="shared" si="21"/>
        <v>42944</v>
      </c>
      <c r="AD41" s="1">
        <f t="shared" si="22"/>
        <v>28522</v>
      </c>
      <c r="AE41" s="159">
        <v>4090</v>
      </c>
      <c r="AF41">
        <f t="shared" si="23"/>
        <v>0</v>
      </c>
      <c r="AG41">
        <f t="shared" si="24"/>
        <v>4090</v>
      </c>
      <c r="AH41">
        <f t="shared" si="25"/>
        <v>4090</v>
      </c>
    </row>
    <row r="42" spans="1:34" ht="16.5" customHeight="1">
      <c r="A42" s="40" t="s">
        <v>117</v>
      </c>
      <c r="B42" s="98">
        <v>84950</v>
      </c>
      <c r="C42" s="99">
        <v>77007</v>
      </c>
      <c r="D42" s="99">
        <v>77007</v>
      </c>
      <c r="E42" s="37">
        <v>9620</v>
      </c>
      <c r="F42" s="38">
        <v>9620</v>
      </c>
      <c r="G42" s="103">
        <v>9620</v>
      </c>
      <c r="H42" s="106" t="s">
        <v>118</v>
      </c>
      <c r="I42" s="66">
        <v>95329</v>
      </c>
      <c r="J42" s="152">
        <v>45027</v>
      </c>
      <c r="K42" s="103">
        <v>37496</v>
      </c>
      <c r="L42" s="150">
        <v>920</v>
      </c>
      <c r="M42" s="161">
        <v>920</v>
      </c>
      <c r="N42" s="161">
        <v>920</v>
      </c>
      <c r="Q42" s="40" t="s">
        <v>117</v>
      </c>
      <c r="R42" s="98">
        <v>77007</v>
      </c>
      <c r="S42">
        <f t="shared" si="14"/>
        <v>0</v>
      </c>
      <c r="T42" s="1">
        <f t="shared" si="15"/>
        <v>84950</v>
      </c>
      <c r="U42" s="1">
        <f t="shared" si="16"/>
        <v>77007</v>
      </c>
      <c r="V42" s="193">
        <v>9620</v>
      </c>
      <c r="W42">
        <f t="shared" si="17"/>
        <v>0</v>
      </c>
      <c r="X42" s="192">
        <f t="shared" si="18"/>
        <v>9620</v>
      </c>
      <c r="Y42" s="192">
        <f t="shared" si="19"/>
        <v>9620</v>
      </c>
      <c r="Z42" s="106" t="s">
        <v>118</v>
      </c>
      <c r="AA42" s="66">
        <v>37496</v>
      </c>
      <c r="AB42">
        <f t="shared" si="20"/>
        <v>0</v>
      </c>
      <c r="AC42" s="1">
        <f t="shared" si="21"/>
        <v>95329</v>
      </c>
      <c r="AD42" s="1">
        <f t="shared" si="22"/>
        <v>45027</v>
      </c>
      <c r="AE42" s="150">
        <v>920</v>
      </c>
      <c r="AF42">
        <f t="shared" si="23"/>
        <v>0</v>
      </c>
      <c r="AG42">
        <f t="shared" si="24"/>
        <v>920</v>
      </c>
      <c r="AH42">
        <f t="shared" si="25"/>
        <v>920</v>
      </c>
    </row>
    <row r="43" spans="1:34" ht="16.5" customHeight="1">
      <c r="A43" s="40" t="s">
        <v>119</v>
      </c>
      <c r="B43" s="98">
        <v>21719</v>
      </c>
      <c r="C43" s="99">
        <v>21082</v>
      </c>
      <c r="D43" s="99">
        <v>18082</v>
      </c>
      <c r="E43" s="37">
        <v>0</v>
      </c>
      <c r="F43" s="38">
        <v>0</v>
      </c>
      <c r="G43" s="103">
        <v>0</v>
      </c>
      <c r="H43" s="106" t="s">
        <v>120</v>
      </c>
      <c r="I43" s="66">
        <v>5544</v>
      </c>
      <c r="J43" s="162">
        <v>3044</v>
      </c>
      <c r="K43" s="103">
        <v>0</v>
      </c>
      <c r="L43" s="163">
        <v>0</v>
      </c>
      <c r="M43" s="67">
        <v>0</v>
      </c>
      <c r="N43" s="67">
        <v>0</v>
      </c>
      <c r="Q43" s="40" t="s">
        <v>119</v>
      </c>
      <c r="R43" s="98">
        <v>18082</v>
      </c>
      <c r="S43">
        <f t="shared" si="14"/>
        <v>0</v>
      </c>
      <c r="T43" s="1">
        <f t="shared" si="15"/>
        <v>21719</v>
      </c>
      <c r="U43" s="1">
        <f t="shared" si="16"/>
        <v>21082</v>
      </c>
      <c r="V43" s="193">
        <v>0</v>
      </c>
      <c r="W43">
        <f t="shared" si="17"/>
        <v>0</v>
      </c>
      <c r="X43" s="192">
        <f t="shared" si="18"/>
        <v>0</v>
      </c>
      <c r="Y43" s="192">
        <f t="shared" si="19"/>
        <v>0</v>
      </c>
      <c r="Z43" s="106" t="s">
        <v>120</v>
      </c>
      <c r="AA43" s="66">
        <v>0</v>
      </c>
      <c r="AB43">
        <f t="shared" si="20"/>
        <v>0</v>
      </c>
      <c r="AC43" s="1">
        <f t="shared" si="21"/>
        <v>5544</v>
      </c>
      <c r="AD43" s="1">
        <f t="shared" si="22"/>
        <v>3044</v>
      </c>
      <c r="AE43" s="163">
        <v>0</v>
      </c>
      <c r="AF43">
        <f t="shared" si="23"/>
        <v>0</v>
      </c>
      <c r="AG43">
        <f t="shared" si="24"/>
        <v>0</v>
      </c>
      <c r="AH43">
        <f t="shared" si="25"/>
        <v>0</v>
      </c>
    </row>
    <row r="44" spans="1:34" ht="16.5" customHeight="1">
      <c r="A44" s="105" t="s">
        <v>73</v>
      </c>
      <c r="B44" s="98">
        <v>18051</v>
      </c>
      <c r="C44" s="99">
        <v>18051</v>
      </c>
      <c r="D44" s="99">
        <v>9051</v>
      </c>
      <c r="E44" s="37">
        <v>0</v>
      </c>
      <c r="F44" s="38">
        <v>0</v>
      </c>
      <c r="G44" s="103">
        <v>0</v>
      </c>
      <c r="H44" s="106" t="s">
        <v>121</v>
      </c>
      <c r="I44" s="98">
        <v>35371</v>
      </c>
      <c r="J44" s="152">
        <v>17956</v>
      </c>
      <c r="K44" s="103">
        <v>14956</v>
      </c>
      <c r="L44" s="164">
        <v>7857</v>
      </c>
      <c r="M44" s="54">
        <v>7857</v>
      </c>
      <c r="N44" s="54">
        <v>7857</v>
      </c>
      <c r="Q44" s="105" t="s">
        <v>73</v>
      </c>
      <c r="R44" s="98">
        <v>9051</v>
      </c>
      <c r="S44">
        <f t="shared" si="14"/>
        <v>0</v>
      </c>
      <c r="T44" s="1">
        <f t="shared" si="15"/>
        <v>18051</v>
      </c>
      <c r="U44" s="1">
        <f t="shared" si="16"/>
        <v>18051</v>
      </c>
      <c r="V44" s="193">
        <v>0</v>
      </c>
      <c r="W44">
        <f t="shared" si="17"/>
        <v>0</v>
      </c>
      <c r="X44" s="192">
        <f t="shared" si="18"/>
        <v>0</v>
      </c>
      <c r="Y44" s="192">
        <f t="shared" si="19"/>
        <v>0</v>
      </c>
      <c r="Z44" s="106" t="s">
        <v>121</v>
      </c>
      <c r="AA44" s="98">
        <v>14956</v>
      </c>
      <c r="AB44">
        <f t="shared" si="20"/>
        <v>0</v>
      </c>
      <c r="AC44" s="1">
        <f t="shared" si="21"/>
        <v>35371</v>
      </c>
      <c r="AD44" s="1">
        <f t="shared" si="22"/>
        <v>17956</v>
      </c>
      <c r="AE44" s="164">
        <v>7857</v>
      </c>
      <c r="AF44">
        <f t="shared" si="23"/>
        <v>0</v>
      </c>
      <c r="AG44">
        <f t="shared" si="24"/>
        <v>7857</v>
      </c>
      <c r="AH44">
        <f t="shared" si="25"/>
        <v>7857</v>
      </c>
    </row>
    <row r="45" spans="1:34" ht="16.5" customHeight="1">
      <c r="A45" s="107" t="s">
        <v>27</v>
      </c>
      <c r="B45" s="46">
        <v>391669</v>
      </c>
      <c r="C45" s="26">
        <v>186690</v>
      </c>
      <c r="D45" s="26">
        <v>140379</v>
      </c>
      <c r="E45" s="58">
        <v>145915</v>
      </c>
      <c r="F45" s="56">
        <v>101635</v>
      </c>
      <c r="G45" s="108">
        <v>101635</v>
      </c>
      <c r="H45" s="106" t="s">
        <v>82</v>
      </c>
      <c r="I45" s="138">
        <v>0</v>
      </c>
      <c r="J45" s="152">
        <v>0</v>
      </c>
      <c r="K45" s="103">
        <v>0</v>
      </c>
      <c r="L45" s="163">
        <v>0</v>
      </c>
      <c r="M45" s="67">
        <v>0</v>
      </c>
      <c r="N45" s="67">
        <v>0</v>
      </c>
      <c r="Q45" s="107" t="s">
        <v>27</v>
      </c>
      <c r="R45" s="46">
        <v>140379</v>
      </c>
      <c r="S45">
        <f t="shared" si="14"/>
        <v>0</v>
      </c>
      <c r="T45" s="1">
        <f t="shared" si="15"/>
        <v>391669</v>
      </c>
      <c r="U45" s="1">
        <f t="shared" si="16"/>
        <v>186690</v>
      </c>
      <c r="V45" s="193">
        <v>101635</v>
      </c>
      <c r="W45">
        <f t="shared" si="17"/>
        <v>0</v>
      </c>
      <c r="X45" s="192">
        <f t="shared" si="18"/>
        <v>145915</v>
      </c>
      <c r="Y45" s="192">
        <f t="shared" si="19"/>
        <v>101635</v>
      </c>
      <c r="Z45" s="106" t="s">
        <v>84</v>
      </c>
      <c r="AA45" s="138">
        <v>0</v>
      </c>
      <c r="AB45">
        <f t="shared" si="20"/>
        <v>0</v>
      </c>
      <c r="AC45" s="1">
        <f t="shared" si="21"/>
        <v>0</v>
      </c>
      <c r="AD45" s="1">
        <f t="shared" si="22"/>
        <v>0</v>
      </c>
      <c r="AE45" s="163">
        <v>0</v>
      </c>
      <c r="AF45">
        <f t="shared" si="23"/>
        <v>0</v>
      </c>
      <c r="AG45">
        <f t="shared" si="24"/>
        <v>0</v>
      </c>
      <c r="AH45">
        <f t="shared" si="25"/>
        <v>0</v>
      </c>
    </row>
    <row r="46" spans="1:34" ht="16.5" customHeight="1">
      <c r="A46" s="109" t="s">
        <v>122</v>
      </c>
      <c r="B46" s="98">
        <v>74344</v>
      </c>
      <c r="C46" s="99">
        <v>39194</v>
      </c>
      <c r="D46" s="99">
        <v>34194</v>
      </c>
      <c r="E46" s="37">
        <v>37941</v>
      </c>
      <c r="F46" s="38">
        <v>11241</v>
      </c>
      <c r="G46" s="103">
        <v>11241</v>
      </c>
      <c r="H46" s="104" t="s">
        <v>123</v>
      </c>
      <c r="I46" s="165">
        <v>832682</v>
      </c>
      <c r="J46" s="155">
        <v>203392</v>
      </c>
      <c r="K46" s="108">
        <v>134520</v>
      </c>
      <c r="L46" s="166">
        <v>96666</v>
      </c>
      <c r="M46" s="64">
        <v>37529</v>
      </c>
      <c r="N46" s="64">
        <v>24186</v>
      </c>
      <c r="Q46" s="109" t="s">
        <v>122</v>
      </c>
      <c r="R46" s="98">
        <v>34194</v>
      </c>
      <c r="S46">
        <f t="shared" si="14"/>
        <v>0</v>
      </c>
      <c r="T46" s="1">
        <f t="shared" si="15"/>
        <v>74344</v>
      </c>
      <c r="U46" s="1">
        <f t="shared" si="16"/>
        <v>39194</v>
      </c>
      <c r="V46" s="193">
        <v>11241</v>
      </c>
      <c r="W46">
        <f t="shared" si="17"/>
        <v>0</v>
      </c>
      <c r="X46" s="192">
        <f t="shared" si="18"/>
        <v>37941</v>
      </c>
      <c r="Y46" s="192">
        <f t="shared" si="19"/>
        <v>11241</v>
      </c>
      <c r="Z46" s="104" t="s">
        <v>124</v>
      </c>
      <c r="AA46" s="165">
        <v>134520</v>
      </c>
      <c r="AB46">
        <f t="shared" si="20"/>
        <v>0</v>
      </c>
      <c r="AC46" s="1">
        <f t="shared" si="21"/>
        <v>832682</v>
      </c>
      <c r="AD46" s="1">
        <f t="shared" si="22"/>
        <v>203392</v>
      </c>
      <c r="AE46" s="166">
        <v>24186</v>
      </c>
      <c r="AF46">
        <f t="shared" si="23"/>
        <v>0</v>
      </c>
      <c r="AG46">
        <f t="shared" si="24"/>
        <v>96666</v>
      </c>
      <c r="AH46">
        <f t="shared" si="25"/>
        <v>37529</v>
      </c>
    </row>
    <row r="47" spans="1:34" ht="16.5" customHeight="1">
      <c r="A47" s="110" t="s">
        <v>125</v>
      </c>
      <c r="B47" s="98">
        <v>245477</v>
      </c>
      <c r="C47" s="99">
        <v>108796</v>
      </c>
      <c r="D47" s="99">
        <v>98796</v>
      </c>
      <c r="E47" s="37">
        <v>84964</v>
      </c>
      <c r="F47" s="38">
        <v>84964</v>
      </c>
      <c r="G47" s="103">
        <v>84964</v>
      </c>
      <c r="H47" s="111" t="s">
        <v>126</v>
      </c>
      <c r="I47" s="167">
        <v>176203</v>
      </c>
      <c r="J47" s="158">
        <v>23468</v>
      </c>
      <c r="K47" s="101">
        <v>23468</v>
      </c>
      <c r="L47" s="168">
        <v>21333</v>
      </c>
      <c r="M47" s="169">
        <v>0</v>
      </c>
      <c r="N47" s="169">
        <v>0</v>
      </c>
      <c r="Q47" s="110" t="s">
        <v>125</v>
      </c>
      <c r="R47" s="98">
        <v>98796</v>
      </c>
      <c r="S47">
        <f t="shared" si="14"/>
        <v>0</v>
      </c>
      <c r="T47" s="1">
        <f t="shared" si="15"/>
        <v>245477</v>
      </c>
      <c r="U47" s="1">
        <f t="shared" si="16"/>
        <v>108796</v>
      </c>
      <c r="V47" s="193">
        <v>84964</v>
      </c>
      <c r="W47">
        <f t="shared" si="17"/>
        <v>0</v>
      </c>
      <c r="X47" s="192">
        <f t="shared" si="18"/>
        <v>84964</v>
      </c>
      <c r="Y47" s="192">
        <f t="shared" si="19"/>
        <v>84964</v>
      </c>
      <c r="Z47" s="111" t="s">
        <v>126</v>
      </c>
      <c r="AA47" s="167">
        <v>23468</v>
      </c>
      <c r="AB47">
        <f t="shared" si="20"/>
        <v>0</v>
      </c>
      <c r="AC47" s="1">
        <f t="shared" si="21"/>
        <v>176203</v>
      </c>
      <c r="AD47" s="1">
        <f t="shared" si="22"/>
        <v>23468</v>
      </c>
      <c r="AE47" s="168">
        <v>0</v>
      </c>
      <c r="AF47">
        <f t="shared" si="23"/>
        <v>0</v>
      </c>
      <c r="AG47">
        <f t="shared" si="24"/>
        <v>21333</v>
      </c>
      <c r="AH47">
        <f t="shared" si="25"/>
        <v>0</v>
      </c>
    </row>
    <row r="48" spans="1:34" ht="16.5" customHeight="1">
      <c r="A48" s="112" t="s">
        <v>127</v>
      </c>
      <c r="B48" s="98">
        <v>50690</v>
      </c>
      <c r="C48" s="99">
        <v>23449</v>
      </c>
      <c r="D48" s="99">
        <v>7389</v>
      </c>
      <c r="E48" s="37">
        <v>20440</v>
      </c>
      <c r="F48" s="38">
        <v>5430</v>
      </c>
      <c r="G48" s="103">
        <v>5430</v>
      </c>
      <c r="H48" s="111" t="s">
        <v>128</v>
      </c>
      <c r="I48" s="138">
        <v>115205</v>
      </c>
      <c r="J48" s="152">
        <v>34005</v>
      </c>
      <c r="K48" s="103">
        <v>13385</v>
      </c>
      <c r="L48" s="163">
        <v>17645</v>
      </c>
      <c r="M48" s="67">
        <v>10959</v>
      </c>
      <c r="N48" s="67">
        <v>5077</v>
      </c>
      <c r="Q48" s="112" t="s">
        <v>127</v>
      </c>
      <c r="R48" s="98">
        <v>7389</v>
      </c>
      <c r="S48">
        <f t="shared" si="14"/>
        <v>0</v>
      </c>
      <c r="T48" s="1">
        <f t="shared" si="15"/>
        <v>50690</v>
      </c>
      <c r="U48" s="1">
        <f t="shared" si="16"/>
        <v>23449</v>
      </c>
      <c r="V48" s="193">
        <v>5430</v>
      </c>
      <c r="W48">
        <f t="shared" si="17"/>
        <v>0</v>
      </c>
      <c r="X48" s="192">
        <f t="shared" si="18"/>
        <v>20440</v>
      </c>
      <c r="Y48" s="192">
        <f t="shared" si="19"/>
        <v>5430</v>
      </c>
      <c r="Z48" s="111" t="s">
        <v>128</v>
      </c>
      <c r="AA48" s="138">
        <v>13385</v>
      </c>
      <c r="AB48">
        <f t="shared" si="20"/>
        <v>0</v>
      </c>
      <c r="AC48" s="1">
        <f t="shared" si="21"/>
        <v>115205</v>
      </c>
      <c r="AD48" s="1">
        <f t="shared" si="22"/>
        <v>34005</v>
      </c>
      <c r="AE48" s="163">
        <v>5077</v>
      </c>
      <c r="AF48">
        <f t="shared" si="23"/>
        <v>0</v>
      </c>
      <c r="AG48">
        <f t="shared" si="24"/>
        <v>17645</v>
      </c>
      <c r="AH48">
        <f t="shared" si="25"/>
        <v>10959</v>
      </c>
    </row>
    <row r="49" spans="1:34" ht="16.5" customHeight="1">
      <c r="A49" s="112" t="s">
        <v>73</v>
      </c>
      <c r="B49" s="98">
        <v>21158</v>
      </c>
      <c r="C49" s="99">
        <v>15251</v>
      </c>
      <c r="D49" s="99">
        <v>0</v>
      </c>
      <c r="E49" s="37">
        <v>2570</v>
      </c>
      <c r="F49" s="38">
        <v>0</v>
      </c>
      <c r="G49" s="103">
        <v>0</v>
      </c>
      <c r="H49" s="111" t="s">
        <v>129</v>
      </c>
      <c r="I49" s="138">
        <v>97932</v>
      </c>
      <c r="J49" s="152">
        <v>17153</v>
      </c>
      <c r="K49" s="103">
        <v>17153</v>
      </c>
      <c r="L49" s="163">
        <v>3501</v>
      </c>
      <c r="M49" s="67">
        <v>3501</v>
      </c>
      <c r="N49" s="67">
        <v>3501</v>
      </c>
      <c r="Q49" s="112" t="s">
        <v>73</v>
      </c>
      <c r="R49" s="98">
        <v>0</v>
      </c>
      <c r="S49">
        <f t="shared" si="14"/>
        <v>0</v>
      </c>
      <c r="T49" s="1">
        <f t="shared" si="15"/>
        <v>21158</v>
      </c>
      <c r="U49" s="1">
        <f t="shared" si="16"/>
        <v>15251</v>
      </c>
      <c r="V49" s="193">
        <v>0</v>
      </c>
      <c r="W49">
        <f t="shared" si="17"/>
        <v>0</v>
      </c>
      <c r="X49" s="192">
        <f t="shared" si="18"/>
        <v>2570</v>
      </c>
      <c r="Y49" s="192">
        <f t="shared" si="19"/>
        <v>0</v>
      </c>
      <c r="Z49" s="111" t="s">
        <v>129</v>
      </c>
      <c r="AA49" s="138">
        <v>17153</v>
      </c>
      <c r="AB49">
        <f t="shared" si="20"/>
        <v>0</v>
      </c>
      <c r="AC49" s="1">
        <f t="shared" si="21"/>
        <v>97932</v>
      </c>
      <c r="AD49" s="1">
        <f t="shared" si="22"/>
        <v>17153</v>
      </c>
      <c r="AE49" s="163">
        <v>3501</v>
      </c>
      <c r="AF49">
        <f t="shared" si="23"/>
        <v>0</v>
      </c>
      <c r="AG49">
        <f t="shared" si="24"/>
        <v>3501</v>
      </c>
      <c r="AH49">
        <f t="shared" si="25"/>
        <v>3501</v>
      </c>
    </row>
    <row r="50" spans="1:34" ht="16.5" customHeight="1">
      <c r="A50" s="36" t="s">
        <v>130</v>
      </c>
      <c r="B50" s="21">
        <v>301243</v>
      </c>
      <c r="C50" s="26">
        <v>95245</v>
      </c>
      <c r="D50" s="26">
        <v>45999</v>
      </c>
      <c r="E50" s="58">
        <v>289070</v>
      </c>
      <c r="F50" s="56">
        <v>93998</v>
      </c>
      <c r="G50" s="108">
        <v>92165</v>
      </c>
      <c r="H50" s="111" t="s">
        <v>131</v>
      </c>
      <c r="I50" s="138">
        <v>93831</v>
      </c>
      <c r="J50" s="152">
        <v>27730</v>
      </c>
      <c r="K50" s="103">
        <v>20730</v>
      </c>
      <c r="L50" s="163">
        <v>5120</v>
      </c>
      <c r="M50" s="67">
        <v>2290</v>
      </c>
      <c r="N50" s="67">
        <v>2290</v>
      </c>
      <c r="Q50" s="36" t="s">
        <v>132</v>
      </c>
      <c r="R50" s="21">
        <v>45999</v>
      </c>
      <c r="S50">
        <f t="shared" si="14"/>
        <v>0</v>
      </c>
      <c r="T50" s="1">
        <f t="shared" si="15"/>
        <v>301243</v>
      </c>
      <c r="U50" s="1">
        <f t="shared" si="16"/>
        <v>95245</v>
      </c>
      <c r="V50" s="193">
        <v>92165</v>
      </c>
      <c r="W50">
        <f t="shared" si="17"/>
        <v>0</v>
      </c>
      <c r="X50" s="192">
        <f t="shared" si="18"/>
        <v>289070</v>
      </c>
      <c r="Y50" s="192">
        <f t="shared" si="19"/>
        <v>93998</v>
      </c>
      <c r="Z50" s="111" t="s">
        <v>131</v>
      </c>
      <c r="AA50" s="138">
        <v>20730</v>
      </c>
      <c r="AB50">
        <f t="shared" si="20"/>
        <v>0</v>
      </c>
      <c r="AC50" s="1">
        <f t="shared" si="21"/>
        <v>93831</v>
      </c>
      <c r="AD50" s="1">
        <f t="shared" si="22"/>
        <v>27730</v>
      </c>
      <c r="AE50" s="163">
        <v>2290</v>
      </c>
      <c r="AF50">
        <f t="shared" si="23"/>
        <v>0</v>
      </c>
      <c r="AG50">
        <f t="shared" si="24"/>
        <v>5120</v>
      </c>
      <c r="AH50">
        <f t="shared" si="25"/>
        <v>2290</v>
      </c>
    </row>
    <row r="51" spans="1:34" ht="16.5" customHeight="1">
      <c r="A51" s="30" t="s">
        <v>73</v>
      </c>
      <c r="B51" s="98">
        <v>78744</v>
      </c>
      <c r="C51" s="99">
        <v>30646</v>
      </c>
      <c r="D51" s="99">
        <v>7645</v>
      </c>
      <c r="E51" s="113">
        <v>48914</v>
      </c>
      <c r="F51" s="53">
        <v>5895</v>
      </c>
      <c r="G51" s="114">
        <v>5895</v>
      </c>
      <c r="H51" s="111" t="s">
        <v>133</v>
      </c>
      <c r="I51" s="138">
        <v>94429</v>
      </c>
      <c r="J51" s="152">
        <v>27754</v>
      </c>
      <c r="K51" s="103">
        <v>11580</v>
      </c>
      <c r="L51" s="163">
        <v>18190</v>
      </c>
      <c r="M51" s="67">
        <v>11672</v>
      </c>
      <c r="N51" s="67">
        <v>4211</v>
      </c>
      <c r="Q51" s="30" t="s">
        <v>73</v>
      </c>
      <c r="R51" s="98">
        <v>7645</v>
      </c>
      <c r="S51">
        <f t="shared" si="14"/>
        <v>0</v>
      </c>
      <c r="T51" s="1">
        <f t="shared" si="15"/>
        <v>78744</v>
      </c>
      <c r="U51" s="1">
        <f t="shared" si="16"/>
        <v>30646</v>
      </c>
      <c r="V51" s="193">
        <v>5895</v>
      </c>
      <c r="W51">
        <f t="shared" si="17"/>
        <v>0</v>
      </c>
      <c r="X51" s="192">
        <f t="shared" si="18"/>
        <v>48914</v>
      </c>
      <c r="Y51" s="192">
        <f t="shared" si="19"/>
        <v>5895</v>
      </c>
      <c r="Z51" s="111" t="s">
        <v>133</v>
      </c>
      <c r="AA51" s="138">
        <v>11580</v>
      </c>
      <c r="AB51">
        <f t="shared" si="20"/>
        <v>0</v>
      </c>
      <c r="AC51" s="1">
        <f t="shared" si="21"/>
        <v>94429</v>
      </c>
      <c r="AD51" s="1">
        <f t="shared" si="22"/>
        <v>27754</v>
      </c>
      <c r="AE51" s="163">
        <v>4211</v>
      </c>
      <c r="AF51">
        <f t="shared" si="23"/>
        <v>0</v>
      </c>
      <c r="AG51">
        <f t="shared" si="24"/>
        <v>18190</v>
      </c>
      <c r="AH51">
        <f t="shared" si="25"/>
        <v>11672</v>
      </c>
    </row>
    <row r="52" spans="1:34" ht="16.5" customHeight="1">
      <c r="A52" s="25" t="s">
        <v>134</v>
      </c>
      <c r="B52" s="98">
        <v>55158</v>
      </c>
      <c r="C52" s="99">
        <v>7082</v>
      </c>
      <c r="D52" s="99">
        <v>0</v>
      </c>
      <c r="E52" s="113">
        <v>24857</v>
      </c>
      <c r="F52" s="53">
        <v>6917</v>
      </c>
      <c r="G52" s="114">
        <v>6917</v>
      </c>
      <c r="H52" s="111" t="s">
        <v>135</v>
      </c>
      <c r="I52" s="138">
        <v>203611</v>
      </c>
      <c r="J52" s="152">
        <v>21811</v>
      </c>
      <c r="K52" s="103">
        <v>20011</v>
      </c>
      <c r="L52" s="163">
        <v>21788</v>
      </c>
      <c r="M52" s="67">
        <v>968</v>
      </c>
      <c r="N52" s="67">
        <v>968</v>
      </c>
      <c r="Q52" s="25" t="s">
        <v>134</v>
      </c>
      <c r="R52" s="98">
        <v>0</v>
      </c>
      <c r="S52">
        <f t="shared" si="14"/>
        <v>0</v>
      </c>
      <c r="T52" s="1">
        <f t="shared" si="15"/>
        <v>55158</v>
      </c>
      <c r="U52" s="1">
        <f t="shared" si="16"/>
        <v>7082</v>
      </c>
      <c r="V52" s="193">
        <v>6917</v>
      </c>
      <c r="W52">
        <f t="shared" si="17"/>
        <v>0</v>
      </c>
      <c r="X52" s="192">
        <f t="shared" si="18"/>
        <v>24857</v>
      </c>
      <c r="Y52" s="192">
        <f t="shared" si="19"/>
        <v>6917</v>
      </c>
      <c r="Z52" s="111" t="s">
        <v>135</v>
      </c>
      <c r="AA52" s="138">
        <v>20011</v>
      </c>
      <c r="AB52">
        <f t="shared" si="20"/>
        <v>0</v>
      </c>
      <c r="AC52" s="1">
        <f t="shared" si="21"/>
        <v>203611</v>
      </c>
      <c r="AD52" s="1">
        <f t="shared" si="22"/>
        <v>21811</v>
      </c>
      <c r="AE52" s="163">
        <v>968</v>
      </c>
      <c r="AF52">
        <f t="shared" si="23"/>
        <v>0</v>
      </c>
      <c r="AG52">
        <f t="shared" si="24"/>
        <v>21788</v>
      </c>
      <c r="AH52">
        <f t="shared" si="25"/>
        <v>968</v>
      </c>
    </row>
    <row r="53" spans="1:34" ht="16.5" customHeight="1">
      <c r="A53" s="25" t="s">
        <v>136</v>
      </c>
      <c r="B53" s="98">
        <v>30183</v>
      </c>
      <c r="C53" s="99">
        <v>7248</v>
      </c>
      <c r="D53" s="99">
        <v>5085</v>
      </c>
      <c r="E53" s="113">
        <v>16284</v>
      </c>
      <c r="F53" s="53">
        <v>2884</v>
      </c>
      <c r="G53" s="114">
        <v>2884</v>
      </c>
      <c r="H53" s="111" t="s">
        <v>137</v>
      </c>
      <c r="I53" s="138">
        <v>3910</v>
      </c>
      <c r="J53" s="152">
        <v>3910</v>
      </c>
      <c r="K53" s="103">
        <v>3910</v>
      </c>
      <c r="L53" s="163">
        <v>4887</v>
      </c>
      <c r="M53" s="67">
        <v>4887</v>
      </c>
      <c r="N53" s="67">
        <v>4887</v>
      </c>
      <c r="Q53" s="25" t="s">
        <v>136</v>
      </c>
      <c r="R53" s="98">
        <v>5085</v>
      </c>
      <c r="S53">
        <f t="shared" si="14"/>
        <v>0</v>
      </c>
      <c r="T53" s="1">
        <f t="shared" si="15"/>
        <v>30183</v>
      </c>
      <c r="U53" s="1">
        <f t="shared" si="16"/>
        <v>7248</v>
      </c>
      <c r="V53" s="193">
        <v>2884</v>
      </c>
      <c r="W53">
        <f t="shared" si="17"/>
        <v>0</v>
      </c>
      <c r="X53" s="192">
        <f t="shared" si="18"/>
        <v>16284</v>
      </c>
      <c r="Y53" s="192">
        <f t="shared" si="19"/>
        <v>2884</v>
      </c>
      <c r="Z53" s="111" t="s">
        <v>137</v>
      </c>
      <c r="AA53" s="138">
        <v>3910</v>
      </c>
      <c r="AB53">
        <f t="shared" si="20"/>
        <v>0</v>
      </c>
      <c r="AC53" s="1">
        <f t="shared" si="21"/>
        <v>3910</v>
      </c>
      <c r="AD53" s="1">
        <f t="shared" si="22"/>
        <v>3910</v>
      </c>
      <c r="AE53" s="163">
        <v>4887</v>
      </c>
      <c r="AF53">
        <f t="shared" si="23"/>
        <v>0</v>
      </c>
      <c r="AG53">
        <f t="shared" si="24"/>
        <v>4887</v>
      </c>
      <c r="AH53">
        <f t="shared" si="25"/>
        <v>4887</v>
      </c>
    </row>
    <row r="54" spans="1:34" ht="16.5" customHeight="1">
      <c r="A54" s="25" t="s">
        <v>138</v>
      </c>
      <c r="B54" s="98">
        <v>75599</v>
      </c>
      <c r="C54" s="99">
        <v>30560</v>
      </c>
      <c r="D54" s="99">
        <v>13560</v>
      </c>
      <c r="E54" s="113">
        <v>63252</v>
      </c>
      <c r="F54" s="53">
        <v>30095</v>
      </c>
      <c r="G54" s="114">
        <v>28262</v>
      </c>
      <c r="H54" s="115" t="s">
        <v>82</v>
      </c>
      <c r="I54" s="138">
        <v>47561</v>
      </c>
      <c r="J54" s="152">
        <v>47561</v>
      </c>
      <c r="K54" s="103">
        <v>24283</v>
      </c>
      <c r="L54" s="163">
        <v>4202</v>
      </c>
      <c r="M54" s="67">
        <v>3252</v>
      </c>
      <c r="N54" s="67">
        <v>3252</v>
      </c>
      <c r="Q54" s="25" t="s">
        <v>138</v>
      </c>
      <c r="R54" s="98">
        <v>13560</v>
      </c>
      <c r="S54">
        <f t="shared" si="14"/>
        <v>0</v>
      </c>
      <c r="T54" s="1">
        <f t="shared" si="15"/>
        <v>75599</v>
      </c>
      <c r="U54" s="1">
        <f t="shared" si="16"/>
        <v>30560</v>
      </c>
      <c r="V54" s="193">
        <v>28262</v>
      </c>
      <c r="W54">
        <f t="shared" si="17"/>
        <v>0</v>
      </c>
      <c r="X54" s="192">
        <f t="shared" si="18"/>
        <v>63252</v>
      </c>
      <c r="Y54" s="192">
        <f t="shared" si="19"/>
        <v>30095</v>
      </c>
      <c r="Z54" s="115" t="s">
        <v>84</v>
      </c>
      <c r="AA54" s="138">
        <v>24283</v>
      </c>
      <c r="AB54">
        <f t="shared" si="20"/>
        <v>0</v>
      </c>
      <c r="AC54" s="1">
        <f t="shared" si="21"/>
        <v>47561</v>
      </c>
      <c r="AD54" s="1">
        <f t="shared" si="22"/>
        <v>47561</v>
      </c>
      <c r="AE54" s="163">
        <v>3252</v>
      </c>
      <c r="AF54">
        <f t="shared" si="23"/>
        <v>0</v>
      </c>
      <c r="AG54">
        <f t="shared" si="24"/>
        <v>4202</v>
      </c>
      <c r="AH54">
        <f t="shared" si="25"/>
        <v>3252</v>
      </c>
    </row>
    <row r="55" spans="1:34" ht="16.5" customHeight="1">
      <c r="A55" s="41" t="s">
        <v>139</v>
      </c>
      <c r="B55" s="98">
        <v>61559</v>
      </c>
      <c r="C55" s="99">
        <v>19709</v>
      </c>
      <c r="D55" s="99">
        <v>19709</v>
      </c>
      <c r="E55" s="113">
        <v>135763</v>
      </c>
      <c r="F55" s="53">
        <v>48207</v>
      </c>
      <c r="G55" s="114">
        <v>48207</v>
      </c>
      <c r="H55" s="104" t="s">
        <v>140</v>
      </c>
      <c r="I55" s="55">
        <v>58997</v>
      </c>
      <c r="J55" s="170">
        <v>56753</v>
      </c>
      <c r="K55" s="108">
        <v>28540</v>
      </c>
      <c r="L55" s="23">
        <v>20</v>
      </c>
      <c r="M55" s="22">
        <v>0</v>
      </c>
      <c r="N55" s="22">
        <v>0</v>
      </c>
      <c r="Q55" s="41" t="s">
        <v>139</v>
      </c>
      <c r="R55" s="98">
        <v>19709</v>
      </c>
      <c r="S55">
        <f t="shared" si="14"/>
        <v>0</v>
      </c>
      <c r="T55" s="1">
        <f t="shared" si="15"/>
        <v>61559</v>
      </c>
      <c r="U55" s="1">
        <f t="shared" si="16"/>
        <v>19709</v>
      </c>
      <c r="V55" s="193">
        <v>48207</v>
      </c>
      <c r="W55">
        <f t="shared" si="17"/>
        <v>0</v>
      </c>
      <c r="X55" s="192">
        <f t="shared" si="18"/>
        <v>135763</v>
      </c>
      <c r="Y55" s="192">
        <f t="shared" si="19"/>
        <v>48207</v>
      </c>
      <c r="Z55" s="104" t="s">
        <v>140</v>
      </c>
      <c r="AA55" s="55">
        <v>28540</v>
      </c>
      <c r="AB55">
        <f t="shared" si="20"/>
        <v>0</v>
      </c>
      <c r="AC55" s="1">
        <f t="shared" si="21"/>
        <v>58997</v>
      </c>
      <c r="AD55" s="1">
        <f t="shared" si="22"/>
        <v>56753</v>
      </c>
      <c r="AE55" s="23">
        <v>0</v>
      </c>
      <c r="AF55">
        <f t="shared" si="23"/>
        <v>0</v>
      </c>
      <c r="AG55">
        <f t="shared" si="24"/>
        <v>20</v>
      </c>
      <c r="AH55">
        <f t="shared" si="25"/>
        <v>0</v>
      </c>
    </row>
    <row r="56" spans="1:34" ht="16.5" customHeight="1">
      <c r="A56" s="36" t="s">
        <v>141</v>
      </c>
      <c r="B56" s="46">
        <v>294223</v>
      </c>
      <c r="C56" s="26">
        <v>105519</v>
      </c>
      <c r="D56" s="26">
        <v>80713</v>
      </c>
      <c r="E56" s="58">
        <v>61995</v>
      </c>
      <c r="F56" s="56">
        <v>39415</v>
      </c>
      <c r="G56" s="108">
        <v>28848</v>
      </c>
      <c r="H56" s="106" t="s">
        <v>142</v>
      </c>
      <c r="I56" s="52">
        <v>0</v>
      </c>
      <c r="J56" s="152">
        <v>0</v>
      </c>
      <c r="K56" s="101">
        <v>0</v>
      </c>
      <c r="L56" s="150">
        <v>0</v>
      </c>
      <c r="M56" s="161">
        <v>0</v>
      </c>
      <c r="N56" s="161">
        <v>0</v>
      </c>
      <c r="Q56" s="36" t="s">
        <v>143</v>
      </c>
      <c r="R56" s="46">
        <v>80713</v>
      </c>
      <c r="S56">
        <f t="shared" si="14"/>
        <v>0</v>
      </c>
      <c r="T56" s="1">
        <f t="shared" si="15"/>
        <v>294223</v>
      </c>
      <c r="U56" s="1">
        <f t="shared" si="16"/>
        <v>105519</v>
      </c>
      <c r="V56" s="193">
        <v>28848</v>
      </c>
      <c r="W56">
        <f t="shared" si="17"/>
        <v>0</v>
      </c>
      <c r="X56" s="192">
        <f t="shared" si="18"/>
        <v>61995</v>
      </c>
      <c r="Y56" s="192">
        <f t="shared" si="19"/>
        <v>39415</v>
      </c>
      <c r="Z56" s="106" t="s">
        <v>142</v>
      </c>
      <c r="AA56" s="52">
        <v>0</v>
      </c>
      <c r="AB56">
        <f t="shared" si="20"/>
        <v>0</v>
      </c>
      <c r="AC56" s="1">
        <f t="shared" si="21"/>
        <v>0</v>
      </c>
      <c r="AD56" s="1">
        <f t="shared" si="22"/>
        <v>0</v>
      </c>
      <c r="AE56" s="150">
        <v>0</v>
      </c>
      <c r="AF56">
        <f t="shared" si="23"/>
        <v>0</v>
      </c>
      <c r="AG56">
        <f t="shared" si="24"/>
        <v>0</v>
      </c>
      <c r="AH56">
        <f t="shared" si="25"/>
        <v>0</v>
      </c>
    </row>
    <row r="57" spans="1:34" ht="16.5" customHeight="1">
      <c r="A57" s="116" t="s">
        <v>82</v>
      </c>
      <c r="B57" s="98">
        <v>4000</v>
      </c>
      <c r="C57" s="99">
        <v>4000</v>
      </c>
      <c r="D57" s="99">
        <v>0</v>
      </c>
      <c r="E57" s="33">
        <v>0</v>
      </c>
      <c r="F57" s="34">
        <v>0</v>
      </c>
      <c r="G57" s="101">
        <v>0</v>
      </c>
      <c r="H57" s="106" t="s">
        <v>144</v>
      </c>
      <c r="I57" s="66">
        <v>18669</v>
      </c>
      <c r="J57" s="162">
        <v>17120</v>
      </c>
      <c r="K57" s="103">
        <v>11011</v>
      </c>
      <c r="L57" s="171">
        <v>0</v>
      </c>
      <c r="M57" s="32">
        <v>0</v>
      </c>
      <c r="N57" s="32">
        <v>0</v>
      </c>
      <c r="Q57" s="116" t="s">
        <v>84</v>
      </c>
      <c r="R57" s="98">
        <v>0</v>
      </c>
      <c r="S57">
        <f t="shared" si="14"/>
        <v>0</v>
      </c>
      <c r="T57" s="1">
        <f t="shared" si="15"/>
        <v>4000</v>
      </c>
      <c r="U57" s="1">
        <f t="shared" si="16"/>
        <v>4000</v>
      </c>
      <c r="V57" s="193">
        <v>0</v>
      </c>
      <c r="W57">
        <f t="shared" si="17"/>
        <v>0</v>
      </c>
      <c r="X57" s="192">
        <f t="shared" si="18"/>
        <v>0</v>
      </c>
      <c r="Y57" s="192">
        <f t="shared" si="19"/>
        <v>0</v>
      </c>
      <c r="Z57" s="106" t="s">
        <v>144</v>
      </c>
      <c r="AA57" s="66">
        <v>11011</v>
      </c>
      <c r="AB57">
        <f t="shared" si="20"/>
        <v>0</v>
      </c>
      <c r="AC57" s="1">
        <f t="shared" si="21"/>
        <v>18669</v>
      </c>
      <c r="AD57" s="1">
        <f t="shared" si="22"/>
        <v>17120</v>
      </c>
      <c r="AE57" s="171">
        <v>0</v>
      </c>
      <c r="AF57">
        <f t="shared" si="23"/>
        <v>0</v>
      </c>
      <c r="AG57">
        <f t="shared" si="24"/>
        <v>0</v>
      </c>
      <c r="AH57">
        <f t="shared" si="25"/>
        <v>0</v>
      </c>
    </row>
    <row r="58" spans="1:34" ht="16.5" customHeight="1">
      <c r="A58" s="25" t="s">
        <v>145</v>
      </c>
      <c r="B58" s="117">
        <v>58338</v>
      </c>
      <c r="C58" s="31">
        <v>40088</v>
      </c>
      <c r="D58" s="31">
        <v>36784</v>
      </c>
      <c r="E58" s="37">
        <v>56243</v>
      </c>
      <c r="F58" s="38">
        <v>34686</v>
      </c>
      <c r="G58" s="103">
        <v>24119</v>
      </c>
      <c r="H58" s="106" t="s">
        <v>146</v>
      </c>
      <c r="I58" s="66">
        <v>6813</v>
      </c>
      <c r="J58" s="162">
        <v>6813</v>
      </c>
      <c r="K58" s="103">
        <v>3682</v>
      </c>
      <c r="L58" s="171">
        <v>0</v>
      </c>
      <c r="M58" s="32">
        <v>0</v>
      </c>
      <c r="N58" s="32">
        <v>0</v>
      </c>
      <c r="Q58" s="25" t="s">
        <v>145</v>
      </c>
      <c r="R58" s="117">
        <v>36784</v>
      </c>
      <c r="S58">
        <f t="shared" si="14"/>
        <v>0</v>
      </c>
      <c r="T58" s="1">
        <f t="shared" si="15"/>
        <v>58338</v>
      </c>
      <c r="U58" s="1">
        <f t="shared" si="16"/>
        <v>40088</v>
      </c>
      <c r="V58" s="193">
        <v>24119</v>
      </c>
      <c r="W58">
        <f t="shared" si="17"/>
        <v>0</v>
      </c>
      <c r="X58" s="192">
        <f t="shared" si="18"/>
        <v>56243</v>
      </c>
      <c r="Y58" s="192">
        <f t="shared" si="19"/>
        <v>34686</v>
      </c>
      <c r="Z58" s="106" t="s">
        <v>146</v>
      </c>
      <c r="AA58" s="66">
        <v>3682</v>
      </c>
      <c r="AB58">
        <f t="shared" si="20"/>
        <v>0</v>
      </c>
      <c r="AC58" s="1">
        <f t="shared" si="21"/>
        <v>6813</v>
      </c>
      <c r="AD58" s="1">
        <f t="shared" si="22"/>
        <v>6813</v>
      </c>
      <c r="AE58" s="171">
        <v>0</v>
      </c>
      <c r="AF58">
        <f t="shared" si="23"/>
        <v>0</v>
      </c>
      <c r="AG58">
        <f t="shared" si="24"/>
        <v>0</v>
      </c>
      <c r="AH58">
        <f t="shared" si="25"/>
        <v>0</v>
      </c>
    </row>
    <row r="59" spans="1:34" ht="16.5" customHeight="1">
      <c r="A59" s="25" t="s">
        <v>147</v>
      </c>
      <c r="B59" s="117">
        <v>121417</v>
      </c>
      <c r="C59" s="31">
        <v>14340</v>
      </c>
      <c r="D59" s="31">
        <v>9340</v>
      </c>
      <c r="E59" s="37">
        <v>0</v>
      </c>
      <c r="F59" s="38">
        <v>0</v>
      </c>
      <c r="G59" s="103">
        <v>0</v>
      </c>
      <c r="H59" s="106" t="s">
        <v>148</v>
      </c>
      <c r="I59" s="172">
        <v>7511</v>
      </c>
      <c r="J59" s="38">
        <v>7026</v>
      </c>
      <c r="K59" s="103">
        <v>5718</v>
      </c>
      <c r="L59" s="171">
        <v>0</v>
      </c>
      <c r="M59" s="32">
        <v>0</v>
      </c>
      <c r="N59" s="32">
        <v>0</v>
      </c>
      <c r="Q59" s="25" t="s">
        <v>147</v>
      </c>
      <c r="R59" s="117">
        <v>9340</v>
      </c>
      <c r="S59">
        <f t="shared" si="14"/>
        <v>0</v>
      </c>
      <c r="T59" s="1">
        <f t="shared" si="15"/>
        <v>121417</v>
      </c>
      <c r="U59" s="1">
        <f t="shared" si="16"/>
        <v>14340</v>
      </c>
      <c r="V59" s="193">
        <v>0</v>
      </c>
      <c r="W59">
        <f t="shared" si="17"/>
        <v>0</v>
      </c>
      <c r="X59" s="192">
        <f t="shared" si="18"/>
        <v>0</v>
      </c>
      <c r="Y59" s="192">
        <f t="shared" si="19"/>
        <v>0</v>
      </c>
      <c r="Z59" s="106" t="s">
        <v>149</v>
      </c>
      <c r="AA59" s="172">
        <v>5718</v>
      </c>
      <c r="AB59">
        <f t="shared" si="20"/>
        <v>0</v>
      </c>
      <c r="AC59" s="1">
        <f t="shared" si="21"/>
        <v>7511</v>
      </c>
      <c r="AD59" s="1">
        <f t="shared" si="22"/>
        <v>7026</v>
      </c>
      <c r="AE59" s="171">
        <v>0</v>
      </c>
      <c r="AF59">
        <f t="shared" si="23"/>
        <v>0</v>
      </c>
      <c r="AG59">
        <f t="shared" si="24"/>
        <v>0</v>
      </c>
      <c r="AH59">
        <f t="shared" si="25"/>
        <v>0</v>
      </c>
    </row>
    <row r="60" spans="1:34" ht="16.5" customHeight="1">
      <c r="A60" s="25" t="s">
        <v>150</v>
      </c>
      <c r="B60" s="117">
        <v>78329</v>
      </c>
      <c r="C60" s="31">
        <v>29562</v>
      </c>
      <c r="D60" s="31">
        <v>20060</v>
      </c>
      <c r="E60" s="118">
        <v>0</v>
      </c>
      <c r="F60" s="119">
        <v>0</v>
      </c>
      <c r="G60" s="120">
        <v>0</v>
      </c>
      <c r="H60" s="106" t="s">
        <v>151</v>
      </c>
      <c r="I60" s="172">
        <v>5996</v>
      </c>
      <c r="J60" s="38">
        <v>5906</v>
      </c>
      <c r="K60" s="103">
        <v>1699</v>
      </c>
      <c r="L60" s="173">
        <v>0</v>
      </c>
      <c r="M60" s="174">
        <v>0</v>
      </c>
      <c r="N60" s="174">
        <v>0</v>
      </c>
      <c r="Q60" s="25" t="s">
        <v>150</v>
      </c>
      <c r="R60" s="117">
        <v>20060</v>
      </c>
      <c r="S60">
        <f t="shared" si="14"/>
        <v>0</v>
      </c>
      <c r="T60" s="1">
        <f t="shared" si="15"/>
        <v>78329</v>
      </c>
      <c r="U60" s="1">
        <f t="shared" si="16"/>
        <v>29562</v>
      </c>
      <c r="V60" s="193">
        <v>0</v>
      </c>
      <c r="W60">
        <f t="shared" si="17"/>
        <v>0</v>
      </c>
      <c r="X60" s="192">
        <f t="shared" si="18"/>
        <v>0</v>
      </c>
      <c r="Y60" s="192">
        <f t="shared" si="19"/>
        <v>0</v>
      </c>
      <c r="Z60" s="106" t="s">
        <v>151</v>
      </c>
      <c r="AA60" s="172">
        <v>1699</v>
      </c>
      <c r="AB60">
        <f t="shared" si="20"/>
        <v>0</v>
      </c>
      <c r="AC60" s="1">
        <f t="shared" si="21"/>
        <v>5996</v>
      </c>
      <c r="AD60" s="1">
        <f t="shared" si="22"/>
        <v>5906</v>
      </c>
      <c r="AE60" s="173">
        <v>0</v>
      </c>
      <c r="AF60">
        <f t="shared" si="23"/>
        <v>0</v>
      </c>
      <c r="AG60">
        <f t="shared" si="24"/>
        <v>0</v>
      </c>
      <c r="AH60">
        <f t="shared" si="25"/>
        <v>0</v>
      </c>
    </row>
    <row r="61" spans="1:34" ht="16.5" customHeight="1">
      <c r="A61" s="25" t="s">
        <v>152</v>
      </c>
      <c r="B61" s="117">
        <v>5262</v>
      </c>
      <c r="C61" s="38">
        <v>4383</v>
      </c>
      <c r="D61" s="38">
        <v>4383</v>
      </c>
      <c r="E61" s="118">
        <v>4729</v>
      </c>
      <c r="F61" s="119">
        <v>4729</v>
      </c>
      <c r="G61" s="120">
        <v>4729</v>
      </c>
      <c r="H61" s="106" t="s">
        <v>153</v>
      </c>
      <c r="I61" s="172">
        <v>11781</v>
      </c>
      <c r="J61" s="38">
        <v>11661</v>
      </c>
      <c r="K61" s="103">
        <v>4460</v>
      </c>
      <c r="L61" s="173">
        <v>20</v>
      </c>
      <c r="M61" s="174">
        <v>0</v>
      </c>
      <c r="N61" s="174">
        <v>0</v>
      </c>
      <c r="Q61" s="25" t="s">
        <v>152</v>
      </c>
      <c r="R61" s="117">
        <v>4383</v>
      </c>
      <c r="S61">
        <f t="shared" si="14"/>
        <v>0</v>
      </c>
      <c r="T61" s="1">
        <f t="shared" si="15"/>
        <v>5262</v>
      </c>
      <c r="U61" s="1">
        <f t="shared" si="16"/>
        <v>4383</v>
      </c>
      <c r="V61" s="193">
        <v>4729</v>
      </c>
      <c r="W61">
        <f t="shared" si="17"/>
        <v>0</v>
      </c>
      <c r="X61" s="192">
        <f t="shared" si="18"/>
        <v>4729</v>
      </c>
      <c r="Y61" s="192">
        <f t="shared" si="19"/>
        <v>4729</v>
      </c>
      <c r="Z61" s="106" t="s">
        <v>154</v>
      </c>
      <c r="AA61" s="172">
        <v>4460</v>
      </c>
      <c r="AB61">
        <f t="shared" si="20"/>
        <v>0</v>
      </c>
      <c r="AC61" s="1">
        <f t="shared" si="21"/>
        <v>11781</v>
      </c>
      <c r="AD61" s="1">
        <f t="shared" si="22"/>
        <v>11661</v>
      </c>
      <c r="AE61" s="173">
        <v>0</v>
      </c>
      <c r="AF61">
        <f t="shared" si="23"/>
        <v>0</v>
      </c>
      <c r="AG61">
        <f t="shared" si="24"/>
        <v>20</v>
      </c>
      <c r="AH61">
        <f t="shared" si="25"/>
        <v>0</v>
      </c>
    </row>
    <row r="62" spans="1:34" ht="16.5" customHeight="1">
      <c r="A62" s="25" t="s">
        <v>155</v>
      </c>
      <c r="B62" s="38">
        <v>7579</v>
      </c>
      <c r="C62" s="38">
        <v>3000</v>
      </c>
      <c r="D62" s="38">
        <v>0</v>
      </c>
      <c r="E62" s="118">
        <v>1023</v>
      </c>
      <c r="F62" s="119">
        <v>0</v>
      </c>
      <c r="G62" s="120">
        <v>0</v>
      </c>
      <c r="H62" s="121" t="s">
        <v>156</v>
      </c>
      <c r="I62" s="175">
        <v>4716</v>
      </c>
      <c r="J62" s="63">
        <v>4716</v>
      </c>
      <c r="K62" s="176">
        <v>1970</v>
      </c>
      <c r="L62" s="177">
        <v>0</v>
      </c>
      <c r="M62" s="178">
        <v>0</v>
      </c>
      <c r="N62" s="178">
        <v>0</v>
      </c>
      <c r="Q62" s="25" t="s">
        <v>157</v>
      </c>
      <c r="R62" s="38">
        <v>0</v>
      </c>
      <c r="S62">
        <f t="shared" si="14"/>
        <v>0</v>
      </c>
      <c r="T62" s="1">
        <f t="shared" si="15"/>
        <v>7579</v>
      </c>
      <c r="U62" s="1">
        <f t="shared" si="16"/>
        <v>3000</v>
      </c>
      <c r="V62" s="193">
        <v>0</v>
      </c>
      <c r="W62">
        <f t="shared" si="17"/>
        <v>0</v>
      </c>
      <c r="X62" s="192">
        <f t="shared" si="18"/>
        <v>1023</v>
      </c>
      <c r="Y62" s="192">
        <f t="shared" si="19"/>
        <v>0</v>
      </c>
      <c r="Z62" s="121" t="s">
        <v>156</v>
      </c>
      <c r="AA62" s="175">
        <v>1970</v>
      </c>
      <c r="AB62">
        <f t="shared" si="20"/>
        <v>0</v>
      </c>
      <c r="AC62" s="1">
        <f t="shared" si="21"/>
        <v>4716</v>
      </c>
      <c r="AD62" s="1">
        <f t="shared" si="22"/>
        <v>4716</v>
      </c>
      <c r="AE62" s="177">
        <v>0</v>
      </c>
      <c r="AF62">
        <f t="shared" si="23"/>
        <v>0</v>
      </c>
      <c r="AG62">
        <f t="shared" si="24"/>
        <v>0</v>
      </c>
      <c r="AH62">
        <f t="shared" si="25"/>
        <v>0</v>
      </c>
    </row>
    <row r="63" spans="1:34" ht="16.5" customHeight="1">
      <c r="A63" s="25" t="s">
        <v>158</v>
      </c>
      <c r="B63" s="122">
        <v>9206</v>
      </c>
      <c r="C63" s="123">
        <v>8034</v>
      </c>
      <c r="D63" s="123">
        <v>8034</v>
      </c>
      <c r="E63" s="124">
        <v>0</v>
      </c>
      <c r="F63" s="123">
        <v>0</v>
      </c>
      <c r="G63" s="125">
        <v>0</v>
      </c>
      <c r="H63" s="126" t="s">
        <v>73</v>
      </c>
      <c r="I63" s="179">
        <v>3511</v>
      </c>
      <c r="J63" s="180">
        <v>3511</v>
      </c>
      <c r="K63" s="181">
        <v>0</v>
      </c>
      <c r="L63" s="182">
        <v>0</v>
      </c>
      <c r="M63" s="180">
        <v>0</v>
      </c>
      <c r="N63" s="180">
        <v>0</v>
      </c>
      <c r="Q63" s="25" t="s">
        <v>158</v>
      </c>
      <c r="R63" s="122">
        <v>8034</v>
      </c>
      <c r="S63">
        <f t="shared" si="14"/>
        <v>0</v>
      </c>
      <c r="T63" s="1">
        <f t="shared" si="15"/>
        <v>9206</v>
      </c>
      <c r="U63" s="1">
        <f t="shared" si="16"/>
        <v>8034</v>
      </c>
      <c r="V63" s="193">
        <v>0</v>
      </c>
      <c r="W63">
        <f t="shared" si="17"/>
        <v>0</v>
      </c>
      <c r="X63" s="192">
        <f t="shared" si="18"/>
        <v>0</v>
      </c>
      <c r="Y63" s="192">
        <f t="shared" si="19"/>
        <v>0</v>
      </c>
      <c r="Z63" s="126" t="s">
        <v>73</v>
      </c>
      <c r="AA63" s="179">
        <v>0</v>
      </c>
      <c r="AB63">
        <f t="shared" si="20"/>
        <v>0</v>
      </c>
      <c r="AC63" s="1">
        <f t="shared" si="21"/>
        <v>3511</v>
      </c>
      <c r="AD63" s="1">
        <f t="shared" si="22"/>
        <v>3511</v>
      </c>
      <c r="AE63" s="182">
        <v>0</v>
      </c>
      <c r="AF63">
        <f t="shared" si="23"/>
        <v>0</v>
      </c>
      <c r="AG63">
        <f t="shared" si="24"/>
        <v>0</v>
      </c>
      <c r="AH63">
        <f t="shared" si="25"/>
        <v>0</v>
      </c>
    </row>
    <row r="64" spans="1:34" ht="16.5" customHeight="1">
      <c r="A64" s="41" t="s">
        <v>159</v>
      </c>
      <c r="B64" s="127">
        <v>10092</v>
      </c>
      <c r="C64" s="128">
        <v>2112</v>
      </c>
      <c r="D64" s="128">
        <v>2112</v>
      </c>
      <c r="E64" s="129">
        <v>0</v>
      </c>
      <c r="F64" s="130">
        <v>0</v>
      </c>
      <c r="G64" s="131">
        <v>0</v>
      </c>
      <c r="H64" s="132" t="s">
        <v>36</v>
      </c>
      <c r="I64" s="183">
        <v>0</v>
      </c>
      <c r="J64" s="184">
        <v>0</v>
      </c>
      <c r="K64" s="185">
        <v>0</v>
      </c>
      <c r="L64" s="186">
        <v>0</v>
      </c>
      <c r="M64" s="187">
        <v>0</v>
      </c>
      <c r="N64" s="187">
        <v>0</v>
      </c>
      <c r="Q64" s="41" t="s">
        <v>159</v>
      </c>
      <c r="R64" s="127">
        <v>2112</v>
      </c>
      <c r="S64">
        <f t="shared" si="14"/>
        <v>0</v>
      </c>
      <c r="T64" s="1">
        <f t="shared" si="15"/>
        <v>10092</v>
      </c>
      <c r="U64" s="1">
        <f t="shared" si="16"/>
        <v>2112</v>
      </c>
      <c r="V64" s="193">
        <v>0</v>
      </c>
      <c r="W64">
        <f t="shared" si="17"/>
        <v>0</v>
      </c>
      <c r="X64" s="192">
        <f t="shared" si="18"/>
        <v>0</v>
      </c>
      <c r="Y64" s="192">
        <f t="shared" si="19"/>
        <v>0</v>
      </c>
      <c r="Z64" s="132"/>
      <c r="AA64" s="183">
        <v>0</v>
      </c>
      <c r="AB64">
        <f t="shared" si="20"/>
        <v>0</v>
      </c>
      <c r="AC64" s="1">
        <f t="shared" si="21"/>
        <v>0</v>
      </c>
      <c r="AD64" s="1">
        <f t="shared" si="22"/>
        <v>0</v>
      </c>
      <c r="AE64" s="186">
        <v>0</v>
      </c>
      <c r="AF64">
        <f t="shared" si="23"/>
        <v>0</v>
      </c>
      <c r="AG64">
        <f t="shared" si="24"/>
        <v>0</v>
      </c>
      <c r="AH64">
        <f t="shared" si="25"/>
        <v>0</v>
      </c>
    </row>
    <row r="65" spans="1:34" ht="16.5" customHeight="1">
      <c r="A65" s="199" t="s">
        <v>160</v>
      </c>
      <c r="B65" s="200">
        <v>21227</v>
      </c>
      <c r="C65" s="201">
        <v>21227</v>
      </c>
      <c r="D65" s="201">
        <v>0</v>
      </c>
      <c r="E65" s="202">
        <v>0</v>
      </c>
      <c r="F65" s="203">
        <v>0</v>
      </c>
      <c r="G65" s="204">
        <v>0</v>
      </c>
      <c r="H65" s="205" t="s">
        <v>37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/>
      <c r="Q65" s="206"/>
      <c r="R65" s="55">
        <v>0</v>
      </c>
      <c r="S65">
        <f t="shared" si="14"/>
        <v>0</v>
      </c>
      <c r="T65" s="1">
        <f t="shared" si="15"/>
        <v>21227</v>
      </c>
      <c r="U65" s="1">
        <f t="shared" si="16"/>
        <v>21227</v>
      </c>
      <c r="V65" s="193">
        <v>0</v>
      </c>
      <c r="W65">
        <f t="shared" si="17"/>
        <v>0</v>
      </c>
      <c r="X65" s="192">
        <f t="shared" si="18"/>
        <v>0</v>
      </c>
      <c r="Y65" s="192">
        <f t="shared" si="19"/>
        <v>0</v>
      </c>
      <c r="Z65" s="205"/>
      <c r="AA65" s="220">
        <v>0</v>
      </c>
      <c r="AB65">
        <f t="shared" si="20"/>
        <v>0</v>
      </c>
      <c r="AC65" s="1">
        <f t="shared" si="21"/>
        <v>0</v>
      </c>
      <c r="AD65" s="1">
        <f t="shared" si="22"/>
        <v>0</v>
      </c>
      <c r="AE65" s="223"/>
      <c r="AF65">
        <f t="shared" si="23"/>
        <v>0</v>
      </c>
      <c r="AG65">
        <f t="shared" si="24"/>
        <v>0</v>
      </c>
      <c r="AH65">
        <f t="shared" si="25"/>
        <v>0</v>
      </c>
    </row>
    <row r="66" spans="1:22" ht="16.5" customHeight="1">
      <c r="A66" s="206" t="s">
        <v>34</v>
      </c>
      <c r="B66" s="55">
        <f>C66</f>
        <v>0</v>
      </c>
      <c r="C66" s="56">
        <f>'[18]秋粮'!$I$10</f>
        <v>0</v>
      </c>
      <c r="D66" s="56">
        <f>'[18]秋粮'!$O$10</f>
        <v>0</v>
      </c>
      <c r="E66" s="207">
        <f>'[17]秋粮'!$D$10</f>
        <v>0</v>
      </c>
      <c r="F66" s="208">
        <f>'[17]秋粮'!$J$10</f>
        <v>0</v>
      </c>
      <c r="G66" s="209">
        <f>'[17]秋粮'!$P$10</f>
        <v>0</v>
      </c>
      <c r="H66" s="205" t="s">
        <v>161</v>
      </c>
      <c r="I66" s="220"/>
      <c r="J66" s="221"/>
      <c r="K66" s="222"/>
      <c r="L66" s="223"/>
      <c r="M66" s="224"/>
      <c r="N66" s="224"/>
      <c r="V66">
        <v>0</v>
      </c>
    </row>
    <row r="67" spans="1:14" ht="18" customHeight="1">
      <c r="A67" s="210"/>
      <c r="B67" s="211"/>
      <c r="C67" s="211"/>
      <c r="D67" s="211"/>
      <c r="E67" s="212"/>
      <c r="F67" s="212"/>
      <c r="G67" s="212"/>
      <c r="H67" s="213"/>
      <c r="I67" s="225"/>
      <c r="J67" s="226"/>
      <c r="K67" s="227"/>
      <c r="L67" s="228"/>
      <c r="M67" s="228"/>
      <c r="N67" s="228"/>
    </row>
    <row r="68" spans="2:3" ht="15.75">
      <c r="B68" s="214">
        <f>B5-D5</f>
        <v>3617954</v>
      </c>
      <c r="C68" s="214">
        <f>C5-D5</f>
        <v>530435</v>
      </c>
    </row>
    <row r="69" spans="2:3" ht="15.75">
      <c r="B69">
        <f>E5-G5</f>
        <v>714172</v>
      </c>
      <c r="C69">
        <f>F5-G5</f>
        <v>87092</v>
      </c>
    </row>
  </sheetData>
  <sheetProtection/>
  <mergeCells count="2">
    <mergeCell ref="AA3:AD3"/>
    <mergeCell ref="AE3:AH3"/>
  </mergeCells>
  <printOptions horizontalCentered="1"/>
  <pageMargins left="0.35" right="0.35" top="0.47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test</cp:lastModifiedBy>
  <cp:lastPrinted>2015-09-28T03:44:09Z</cp:lastPrinted>
  <dcterms:created xsi:type="dcterms:W3CDTF">2005-06-10T04:01:22Z</dcterms:created>
  <dcterms:modified xsi:type="dcterms:W3CDTF">2020-01-02T06:36:01Z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  <property fmtid="{D5CDD505-2E9C-101B-9397-08002B2CF9AE}" pid="4" name="KSORubyTemplate">
    <vt:lpwstr>11</vt:lpwstr>
  </property>
</Properties>
</file>